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3"/>
  </bookViews>
  <sheets>
    <sheet name="K_НЭСКО-ХМАО-01" sheetId="1" r:id="rId1"/>
    <sheet name="K_НЭСКО-ХМАО-02" sheetId="3" r:id="rId2"/>
    <sheet name="K_НЭСКО-ХМАО-03" sheetId="4" r:id="rId3"/>
    <sheet name="K_НЭСКО-ХМАО-04" sheetId="5" r:id="rId4"/>
  </sheets>
  <calcPr calcId="152511"/>
</workbook>
</file>

<file path=xl/calcChain.xml><?xml version="1.0" encoding="utf-8"?>
<calcChain xmlns="http://schemas.openxmlformats.org/spreadsheetml/2006/main">
  <c r="AE78" i="3" l="1"/>
  <c r="AE79" i="3"/>
  <c r="AT63" i="3"/>
  <c r="BD63" i="3"/>
  <c r="BF77" i="4" l="1"/>
  <c r="BF80" i="5"/>
  <c r="AE60" i="5"/>
  <c r="BS60" i="5" l="1"/>
  <c r="BD44" i="5"/>
  <c r="AT44" i="5"/>
  <c r="BD42" i="5"/>
  <c r="AT42" i="5"/>
  <c r="AY30" i="5"/>
  <c r="AY32" i="5" s="1"/>
  <c r="BD37" i="4"/>
  <c r="AT37" i="4"/>
  <c r="BD56" i="1"/>
  <c r="BD54" i="1"/>
  <c r="BD53" i="1"/>
  <c r="AY33" i="1"/>
  <c r="AY31" i="5" l="1"/>
  <c r="AJ54" i="1"/>
  <c r="AJ53" i="1"/>
  <c r="BD78" i="3"/>
  <c r="BD80" i="3" s="1"/>
  <c r="AT78" i="3"/>
  <c r="AT79" i="3" s="1"/>
  <c r="AJ78" i="3"/>
  <c r="AJ80" i="3" s="1"/>
  <c r="Z78" i="3"/>
  <c r="BU47" i="3"/>
  <c r="CC47" i="3" s="1"/>
  <c r="BU46" i="3"/>
  <c r="CC46" i="3" s="1"/>
  <c r="BU45" i="3"/>
  <c r="CC45" i="3" s="1"/>
  <c r="BU44" i="3"/>
  <c r="CC44" i="3" s="1"/>
  <c r="AT80" i="3" l="1"/>
  <c r="AJ79" i="3"/>
  <c r="BD79" i="3"/>
  <c r="BM43" i="3"/>
  <c r="AJ58" i="3"/>
  <c r="AJ57" i="3" s="1"/>
  <c r="AT58" i="3"/>
  <c r="AT57" i="3" s="1"/>
  <c r="BD58" i="3"/>
  <c r="BD57" i="3" s="1"/>
  <c r="U78" i="3" s="1"/>
  <c r="Z60" i="3"/>
  <c r="Z61" i="3"/>
  <c r="Z62" i="3"/>
  <c r="BS78" i="3" l="1"/>
  <c r="U79" i="3"/>
  <c r="BS79" i="3" s="1"/>
  <c r="Z58" i="3"/>
  <c r="Z57" i="3" s="1"/>
  <c r="BU24" i="1"/>
  <c r="CC24" i="1" s="1"/>
  <c r="BM43" i="1"/>
  <c r="BM42" i="1"/>
  <c r="AJ55" i="1" s="1"/>
  <c r="CC41" i="1"/>
  <c r="BU41" i="1"/>
  <c r="BM39" i="1" l="1"/>
  <c r="BU39" i="1" s="1"/>
  <c r="CC39" i="1" s="1"/>
  <c r="CC23" i="1" s="1"/>
  <c r="BU42" i="1"/>
  <c r="BU43" i="1"/>
  <c r="AJ56" i="1"/>
  <c r="CC42" i="1"/>
  <c r="CC43" i="1"/>
  <c r="BM23" i="1" l="1"/>
  <c r="BM45" i="1" s="1"/>
  <c r="BU23" i="1"/>
  <c r="BD59" i="5"/>
  <c r="AT59" i="5"/>
  <c r="AJ59" i="5"/>
  <c r="Z59" i="5"/>
  <c r="P59" i="5"/>
  <c r="BM23" i="5"/>
  <c r="BM29" i="5"/>
  <c r="AR30" i="5"/>
  <c r="AR32" i="5" s="1"/>
  <c r="BU32" i="5"/>
  <c r="CC32" i="5" s="1"/>
  <c r="BU31" i="5"/>
  <c r="CC31" i="5" s="1"/>
  <c r="BU30" i="5"/>
  <c r="CC30" i="5" s="1"/>
  <c r="BD40" i="5"/>
  <c r="BD39" i="5" s="1"/>
  <c r="AT40" i="5"/>
  <c r="AT39" i="5" s="1"/>
  <c r="BU28" i="5"/>
  <c r="CC28" i="5" s="1"/>
  <c r="BU27" i="5"/>
  <c r="CC27" i="5" s="1"/>
  <c r="BU26" i="5"/>
  <c r="CC26" i="5" s="1"/>
  <c r="BU25" i="5"/>
  <c r="CC25" i="5" s="1"/>
  <c r="BU24" i="5"/>
  <c r="CC24" i="5" s="1"/>
  <c r="Z7" i="5"/>
  <c r="AJ41" i="4"/>
  <c r="BD56" i="4" s="1"/>
  <c r="AJ40" i="4"/>
  <c r="AT56" i="4" s="1"/>
  <c r="AJ39" i="4"/>
  <c r="Z39" i="4" s="1"/>
  <c r="AJ38" i="4"/>
  <c r="Z38" i="4" s="1"/>
  <c r="AJ37" i="4"/>
  <c r="Z37" i="4" s="1"/>
  <c r="BD35" i="4"/>
  <c r="AT35" i="4"/>
  <c r="AT34" i="4" s="1"/>
  <c r="BM28" i="4"/>
  <c r="BU24" i="4"/>
  <c r="CC24" i="4" s="1"/>
  <c r="BU25" i="4"/>
  <c r="CC25" i="4" s="1"/>
  <c r="BU26" i="4"/>
  <c r="CC26" i="4" s="1"/>
  <c r="BU27" i="4"/>
  <c r="CC27" i="4" s="1"/>
  <c r="BU23" i="4"/>
  <c r="Z7" i="4"/>
  <c r="Z80" i="3"/>
  <c r="P78" i="3"/>
  <c r="P80" i="3" s="1"/>
  <c r="BM42" i="3"/>
  <c r="BM51" i="3" s="1"/>
  <c r="BU43" i="3"/>
  <c r="BU23" i="3"/>
  <c r="CC23" i="3" s="1"/>
  <c r="Z7" i="3"/>
  <c r="AJ51" i="1"/>
  <c r="P71" i="1" s="1"/>
  <c r="BD34" i="4" l="1"/>
  <c r="U56" i="4" s="1"/>
  <c r="U59" i="5"/>
  <c r="BS59" i="5" s="1"/>
  <c r="CC29" i="5"/>
  <c r="CC43" i="3"/>
  <c r="BN78" i="3"/>
  <c r="BN80" i="3"/>
  <c r="P79" i="3"/>
  <c r="Z41" i="4"/>
  <c r="Z40" i="4"/>
  <c r="Z35" i="4" s="1"/>
  <c r="Z34" i="4" s="1"/>
  <c r="Z56" i="4"/>
  <c r="Z57" i="4" s="1"/>
  <c r="BU29" i="5"/>
  <c r="AR31" i="5"/>
  <c r="CC23" i="5"/>
  <c r="BM33" i="5"/>
  <c r="BU23" i="5"/>
  <c r="Z42" i="5"/>
  <c r="AJ40" i="5"/>
  <c r="AJ39" i="5" s="1"/>
  <c r="CC33" i="5"/>
  <c r="AJ60" i="5"/>
  <c r="BU33" i="5"/>
  <c r="Z44" i="5"/>
  <c r="P60" i="5"/>
  <c r="P61" i="5"/>
  <c r="Z61" i="5"/>
  <c r="Z60" i="5"/>
  <c r="BD61" i="5"/>
  <c r="BD60" i="5"/>
  <c r="Z43" i="5"/>
  <c r="AT58" i="4"/>
  <c r="AT57" i="4"/>
  <c r="BD58" i="4"/>
  <c r="BD57" i="4"/>
  <c r="AJ56" i="4"/>
  <c r="AJ35" i="4"/>
  <c r="AJ34" i="4" s="1"/>
  <c r="P56" i="4"/>
  <c r="P57" i="4" s="1"/>
  <c r="BU28" i="4"/>
  <c r="CC23" i="4"/>
  <c r="CC28" i="4" s="1"/>
  <c r="P58" i="4"/>
  <c r="Z79" i="3"/>
  <c r="BU42" i="3"/>
  <c r="BU51" i="3" s="1"/>
  <c r="CC42" i="3"/>
  <c r="P73" i="1"/>
  <c r="P72" i="1"/>
  <c r="U57" i="4" l="1"/>
  <c r="BS57" i="4" s="1"/>
  <c r="BS56" i="4"/>
  <c r="Z58" i="4"/>
  <c r="CC51" i="3"/>
  <c r="BN79" i="3"/>
  <c r="BN56" i="4"/>
  <c r="AJ61" i="5"/>
  <c r="Z40" i="5"/>
  <c r="Z39" i="5" s="1"/>
  <c r="AT60" i="5"/>
  <c r="BN60" i="5" s="1"/>
  <c r="AT61" i="5"/>
  <c r="BN59" i="5"/>
  <c r="AJ57" i="4"/>
  <c r="BN57" i="4" s="1"/>
  <c r="AJ58" i="4"/>
  <c r="BN61" i="5" l="1"/>
  <c r="BN58" i="4"/>
  <c r="Z54" i="1"/>
  <c r="Z55" i="1"/>
  <c r="Z56" i="1"/>
  <c r="Z53" i="1"/>
  <c r="CC45" i="1"/>
  <c r="Z51" i="1" l="1"/>
  <c r="BU45" i="1"/>
  <c r="Z7" i="1"/>
  <c r="AT51" i="1" l="1"/>
  <c r="BD51" i="1" l="1"/>
  <c r="AD71" i="1" s="1"/>
  <c r="AD73" i="1" l="1"/>
  <c r="AD72" i="1"/>
</calcChain>
</file>

<file path=xl/sharedStrings.xml><?xml version="1.0" encoding="utf-8"?>
<sst xmlns="http://schemas.openxmlformats.org/spreadsheetml/2006/main" count="915" uniqueCount="276">
  <si>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</si>
  <si>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</si>
  <si>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</si>
  <si>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</si>
  <si>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</si>
  <si>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</si>
  <si>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</si>
  <si>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</si>
  <si>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</si>
  <si>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</si>
  <si>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</si>
  <si>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</si>
  <si>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</si>
  <si>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</si>
  <si>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</si>
  <si>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</si>
  <si>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</si>
  <si>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</si>
  <si>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</si>
  <si>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</si>
  <si>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</si>
  <si>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</si>
  <si>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</si>
  <si>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</si>
  <si>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</si>
  <si>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</si>
  <si>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</si>
  <si>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</si>
  <si>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</si>
  <si>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</si>
  <si>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</si>
  <si>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</si>
  <si>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</si>
  <si>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</si>
  <si>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</si>
  <si>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</si>
  <si>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млн. руб. с НДС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</si>
  <si>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</si>
  <si>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</si>
  <si>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</si>
  <si>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</si>
  <si>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</si>
  <si>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</si>
  <si>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</si>
  <si>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</si>
  <si>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</si>
  <si>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</si>
  <si>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</si>
  <si>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</si>
  <si>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</si>
  <si>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</si>
  <si>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</si>
  <si>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</si>
  <si>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</si>
  <si>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</si>
  <si>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</si>
  <si>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</si>
  <si>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</si>
  <si>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</si>
  <si>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</si>
  <si>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</si>
  <si>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</si>
  <si>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</si>
  <si>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</si>
  <si>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</si>
  <si>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</si>
  <si>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</si>
  <si>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</si>
  <si>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</si>
  <si>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</si>
  <si>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</si>
  <si>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</si>
  <si>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</si>
  <si>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</si>
  <si>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</si>
  <si>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</si>
  <si>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</si>
  <si>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</si>
  <si>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</si>
  <si>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</si>
  <si>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</si>
  <si>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</si>
  <si>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</si>
  <si>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</si>
  <si>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</si>
  <si>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</si>
  <si>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</si>
  <si>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</si>
  <si>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</si>
  <si>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</si>
  <si>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</si>
  <si>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</si>
  <si>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</si>
  <si>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</si>
  <si>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</si>
  <si>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</si>
  <si>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</si>
  <si>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</si>
  <si>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</si>
  <si>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</si>
  <si>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</si>
  <si>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</si>
  <si>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</si>
  <si>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</si>
  <si>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</si>
  <si>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</si>
  <si>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</si>
  <si>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</si>
  <si>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</si>
  <si>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</si>
  <si>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</si>
  <si>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NAS</t>
  </si>
  <si>
    <t>1.2</t>
  </si>
  <si>
    <t>1.3</t>
  </si>
  <si>
    <t>1.1</t>
  </si>
  <si>
    <t>1.4</t>
  </si>
  <si>
    <t>1.5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</si>
  <si>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</si>
  <si>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</si>
  <si>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</si>
  <si>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</si>
  <si>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</si>
  <si>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</si>
  <si>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</si>
  <si>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</si>
  <si>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</si>
  <si>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</si>
  <si>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</si>
  <si>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</si>
  <si>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</si>
  <si>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</si>
  <si>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</si>
  <si>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</si>
  <si>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</si>
  <si>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09.12.2020г. 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</si>
  <si>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</si>
  <si>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</si>
  <si>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</si>
  <si>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</si>
  <si>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</si>
  <si>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</si>
  <si>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</si>
  <si>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</si>
  <si>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</si>
  <si>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</si>
  <si>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</si>
  <si>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</si>
  <si>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</si>
  <si>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</si>
  <si>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</si>
  <si>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</si>
  <si>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</si>
  <si>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</si>
  <si>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</si>
  <si>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</si>
  <si>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2025 год</t>
  </si>
  <si>
    <t>Программный комплекс «Энергосфера»</t>
  </si>
  <si>
    <t>Комплект с горячим резервом</t>
  </si>
  <si>
    <t>Программа «Сервер опроса»</t>
  </si>
  <si>
    <t>Программа «Консоль администратора»</t>
  </si>
  <si>
    <t>Программа «Редактор расчётных схем»</t>
  </si>
  <si>
    <t>Программа «АРМ Энергосфера»</t>
  </si>
  <si>
    <t>Программа «Оперативный контроль данных»</t>
  </si>
  <si>
    <t>Программа «Ручной ввод данных»</t>
  </si>
  <si>
    <t>Пакет web-приложений «Web-интерфейс»</t>
  </si>
  <si>
    <t>Пакет «РРЭ»</t>
  </si>
  <si>
    <t>Дополнительный модуль к программе «Сервер опроса». Поддержка микропроцессорных электросчётчиков. Электросчётчики производства «Эльстер-Метроника», «НЗиФ», «Инкотекс»</t>
  </si>
  <si>
    <t>Дополнительный модуль к программе «Сервер опроса». Поддержка микропроцессорных электросчётчиков. Остальные электросчётчики.</t>
  </si>
  <si>
    <t>Дополнительный модуль к программе «Сервер опроса». Поддержка PLC-концентраторов. Комплект для иерархических систем учёта и управления энергоресурсами.</t>
  </si>
  <si>
    <t>Многопользовательская, сетевая версия. Редактор расчётных схем. Иерархические объекты. Поддержка зон суток, максимумов мощности. Получасовой прогноз мощности. Специальные типы графиков.</t>
  </si>
  <si>
    <t>Лицензия до 20000 каналов учёта, до 20000 параметров нижнего уровня. В стоимость поставки входит ограниченная лицензия на MS SQL 2016 на 4 клиента.</t>
  </si>
  <si>
    <t>Дополнительное рабочее место пользователя (АРМ) в составе:</t>
  </si>
  <si>
    <t>Программа «АРМ «Энергосфера»</t>
  </si>
  <si>
    <t>Увеличение количества каналов связи 2022-2025 г.г</t>
  </si>
  <si>
    <t>ИТОГО за 2021-2025гг.:</t>
  </si>
  <si>
    <t>1.1.1</t>
  </si>
  <si>
    <t>1.1.2</t>
  </si>
  <si>
    <t>1.1.3</t>
  </si>
  <si>
    <t>Лицензии 2022-2025 г.г. (Обновление ПО)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</si>
  <si>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</si>
  <si>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</si>
  <si>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</si>
  <si>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</si>
  <si>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</si>
  <si>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</si>
  <si>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</si>
  <si>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</si>
  <si>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</si>
  <si>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III  этапа</t>
  </si>
  <si>
    <t>услуга</t>
  </si>
  <si>
    <t>1.1.4</t>
  </si>
  <si>
    <t>1.1.5</t>
  </si>
  <si>
    <t xml:space="preserve">Обслуживание ИСУЭЭ 2021 год </t>
  </si>
  <si>
    <t xml:space="preserve">Обслуживание ИСУЭЭ 2022 год </t>
  </si>
  <si>
    <t xml:space="preserve">Обслуживание ИСУЭЭ 2023 год </t>
  </si>
  <si>
    <t xml:space="preserve">Обслуживание ИСУЭЭ 2024 год </t>
  </si>
  <si>
    <t xml:space="preserve">Обслуживание ИСУЭЭ 2025 год 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</si>
  <si>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</si>
  <si>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</si>
  <si>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</si>
  <si>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</si>
  <si>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</si>
  <si>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Приобретение SIM-карт</t>
  </si>
  <si>
    <t>Приобретение SIM-карт 2021 год</t>
  </si>
  <si>
    <t>Приобретение SIM-карт 2022 год</t>
  </si>
  <si>
    <t>Приобретение SIM-карт 2023 год</t>
  </si>
  <si>
    <t>Приобретение SIM-карт 2024 год</t>
  </si>
  <si>
    <t>Приобретение SIM-карт 2025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</si>
  <si>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</si>
  <si>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</si>
  <si>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</si>
  <si>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</si>
  <si>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</si>
  <si>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Доступ к платформе М2М (ежемесячно)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</si>
  <si>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</si>
  <si>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</si>
  <si>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</si>
  <si>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</si>
  <si>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</si>
  <si>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</si>
  <si>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№33-Пр-97 от 01.10.2020</t>
  </si>
  <si>
    <t>K_НЭСКО-ХМАО-01</t>
  </si>
  <si>
    <t>K_НЭСКО-ХМАО-02</t>
  </si>
  <si>
    <t>K_НЭСКО-ХМАО-03</t>
  </si>
  <si>
    <t>K_НЭСКО-ХМАО-04</t>
  </si>
  <si>
    <t>«Интеллектуальная система учета электрической энергии потребителей ООО «НЭСКО» на территории г. Нижневартовска  на 2021-2025 г.г.»  (приобретение, монтаж и настройка оборудования, установка программного обеспечения)</t>
  </si>
  <si>
    <t>«Интеллектуальная система учета электрической энергии потребителей ООО «НЭСКО» на территории г. Нижневартовска  на 2021-2025 г.г.»  (приобретение программного обеспечения и его эксплуатация)</t>
  </si>
  <si>
    <t>«Интеллектуальная система учета электрической энергии потребителей ООО «НЭСКО» на территории г. Нижневартовска  на 2021-2025 г.г.»  (обслуживание ИСУЭЭ)</t>
  </si>
  <si>
    <t>«Интеллектуальная система учета электрической энергии потребителей ООО «НЭСКО» на территории г. Нижневартовска  на 2021-2025 г.г.»  (обеспечение сбора данных со счётчиков – расходы на связь)</t>
  </si>
  <si>
    <t>г. Нижневартовск, Ханты-Мансийский автономный округ-Югра</t>
  </si>
  <si>
    <t>II</t>
  </si>
  <si>
    <t>1</t>
  </si>
  <si>
    <t>Монтажные работы</t>
  </si>
  <si>
    <t>2</t>
  </si>
  <si>
    <t>3</t>
  </si>
  <si>
    <t>Настройка ПО</t>
  </si>
  <si>
    <t>4</t>
  </si>
  <si>
    <t>I</t>
  </si>
  <si>
    <t>Оборудование ИСУЭЭ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</si>
  <si>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г.Нижневартовск  будет введена в эксплуатацию интеллектуальная система учета электрической энергии  потребителей ООО «НЭСКО»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</si>
  <si>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Обслуживание ИСУЭЭ 2021 год (подключено к ИСУЭЭ 10619 счётчиков)</t>
  </si>
  <si>
    <t>Обслуживание ИСУЭЭ 2022 год (подключено к ИСУЭЭ 14829 счётчиков)</t>
  </si>
  <si>
    <t>Обслуживание ИСУЭЭ 2023 год (подключено к ИСУЭЭ 19205 счётчиков)</t>
  </si>
  <si>
    <t>Обслуживание ИСУЭЭ 2024 год (подключено к ИСУЭЭ 25183 счётчиков)</t>
  </si>
  <si>
    <t>Обслуживание ИСУЭЭ 2025 год (подключено к ИСУЭЭ 34752 счётчиков)</t>
  </si>
  <si>
    <t>08031.21</t>
  </si>
  <si>
    <t>10.03.2021г.</t>
  </si>
  <si>
    <t>08170.20/04628.20</t>
  </si>
  <si>
    <t>Стоимость обслуживания ИСУЭЭ принята на основании калькуляции затрат по техническому обслуживанию ИСКУЭ для нужд ООО "НЭСКО", с учетом коэффициента-дефлятора.</t>
  </si>
  <si>
    <t>2022 г. (расширение с 10000 до 13500 счётчиков)</t>
  </si>
  <si>
    <t>2023 г. (расширение с 13500 до 17500 счётчиков)</t>
  </si>
  <si>
    <t>2024 г. (расширение с 17500 до 25000 счётчиков)</t>
  </si>
  <si>
    <t>2025 г. (расширение с 25000 до 35000 счётчиков)</t>
  </si>
  <si>
    <t>Стоимость программного обеспечения (включая 20 000 каналов на 10 000 счётчиков)</t>
  </si>
  <si>
    <t>Увеличение количества каналов связи 2022-2025 г.г. (расширение до 35000 счетчиков)</t>
  </si>
  <si>
    <t>Сервер HPE DL380Gen10</t>
  </si>
  <si>
    <t>компл.</t>
  </si>
  <si>
    <t>Ноутбук DELL Vostro 3500 [3500-7367] black 15.6'' {FHD i5-1135G7 (2.4GHz)/8GB/512GB SSD/W10Pro} с программным обеспечением T5D-03361 Microsoft Office Home and Business 2019 Russian Only Medialess P6 {MAC / Windows 10}</t>
  </si>
  <si>
    <t>III</t>
  </si>
  <si>
    <t>Мониторинг серверный</t>
  </si>
  <si>
    <t>АРМ</t>
  </si>
  <si>
    <t>Сервер точного времени</t>
  </si>
  <si>
    <t xml:space="preserve">Коммутатор </t>
  </si>
  <si>
    <t>Финансирование 
(план)</t>
  </si>
  <si>
    <t>Освоение 
(план)</t>
  </si>
  <si>
    <t>Ввод 
(план)</t>
  </si>
  <si>
    <t>Финансирование
(план)</t>
  </si>
  <si>
    <t>Освоение
(план)</t>
  </si>
  <si>
    <t>Ввод
(план)</t>
  </si>
  <si>
    <t>3 кв. 2022г.</t>
  </si>
  <si>
    <t>Подключение внутреннего Static IP для интеграции ПУ в систему</t>
  </si>
  <si>
    <t>компл</t>
  </si>
  <si>
    <t>в том числе:</t>
  </si>
  <si>
    <t>Подключение внутреннего Static IP в 2022г</t>
  </si>
  <si>
    <t>СМР</t>
  </si>
  <si>
    <t>Установка и настройка ПО, с подключением внутреннего Static IP для интеграции ПУ в систему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</si>
</sst>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25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43" fontId="6" fillId="0" borderId="10" xfId="2" applyNumberFormat="1" applyFont="1" applyFill="1" applyBorder="1" applyAlignment="1">
      <alignment horizontal="center" vertical="center" wrapText="1"/>
    </xf>
    <xf numFmtId="43" fontId="6" fillId="0" borderId="11" xfId="2" applyNumberFormat="1" applyFont="1" applyFill="1" applyBorder="1" applyAlignment="1">
      <alignment horizontal="center" vertical="center" wrapText="1"/>
    </xf>
    <xf numFmtId="43" fontId="6" fillId="0" borderId="12" xfId="2" applyNumberFormat="1" applyFont="1" applyFill="1" applyBorder="1" applyAlignment="1">
      <alignment horizontal="center" vertical="center" wrapText="1"/>
    </xf>
    <xf numFmtId="43" fontId="2" fillId="0" borderId="10" xfId="2" applyNumberFormat="1" applyFont="1" applyFill="1" applyBorder="1" applyAlignment="1">
      <alignment horizontal="center" vertical="center" wrapText="1"/>
    </xf>
    <xf numFmtId="43" fontId="2" fillId="0" borderId="11" xfId="2" applyNumberFormat="1" applyFont="1" applyFill="1" applyBorder="1" applyAlignment="1">
      <alignment horizontal="center" vertical="center" wrapText="1"/>
    </xf>
    <xf numFmtId="43" fontId="2" fillId="0" borderId="12" xfId="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3" fontId="7" fillId="0" borderId="10" xfId="2" applyNumberFormat="1" applyFont="1" applyFill="1" applyBorder="1" applyAlignment="1">
      <alignment horizontal="center" vertical="center" wrapText="1"/>
    </xf>
    <xf numFmtId="43" fontId="7" fillId="0" borderId="11" xfId="2" applyNumberFormat="1" applyFont="1" applyFill="1" applyBorder="1" applyAlignment="1">
      <alignment horizontal="center" vertical="center" wrapText="1"/>
    </xf>
    <xf numFmtId="43" fontId="7" fillId="0" borderId="12" xfId="2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43" fontId="2" fillId="0" borderId="10" xfId="2" applyNumberFormat="1" applyFont="1" applyFill="1" applyBorder="1" applyAlignment="1">
      <alignment horizontal="right" vertical="center" wrapText="1"/>
    </xf>
    <xf numFmtId="43" fontId="2" fillId="0" borderId="11" xfId="2" applyNumberFormat="1" applyFont="1" applyFill="1" applyBorder="1" applyAlignment="1">
      <alignment horizontal="right" vertical="center" wrapText="1"/>
    </xf>
    <xf numFmtId="43" fontId="2" fillId="0" borderId="12" xfId="2" applyNumberFormat="1" applyFont="1" applyFill="1" applyBorder="1" applyAlignment="1">
      <alignment horizontal="right" vertical="center" wrapText="1"/>
    </xf>
    <xf numFmtId="43" fontId="2" fillId="0" borderId="2" xfId="2" applyNumberFormat="1" applyFont="1" applyFill="1" applyBorder="1" applyAlignment="1">
      <alignment horizontal="right" vertical="center" wrapText="1"/>
    </xf>
    <xf numFmtId="43" fontId="2" fillId="0" borderId="3" xfId="2" applyNumberFormat="1" applyFont="1" applyFill="1" applyBorder="1" applyAlignment="1">
      <alignment horizontal="right" vertical="center" wrapText="1"/>
    </xf>
    <xf numFmtId="43" fontId="2" fillId="0" borderId="4" xfId="2" applyNumberFormat="1" applyFont="1" applyFill="1" applyBorder="1" applyAlignment="1">
      <alignment horizontal="right" vertical="center" wrapText="1"/>
    </xf>
    <xf numFmtId="43" fontId="2" fillId="0" borderId="7" xfId="2" applyNumberFormat="1" applyFont="1" applyFill="1" applyBorder="1" applyAlignment="1">
      <alignment horizontal="right" vertical="center" wrapText="1"/>
    </xf>
    <xf numFmtId="43" fontId="2" fillId="0" borderId="8" xfId="2" applyNumberFormat="1" applyFont="1" applyFill="1" applyBorder="1" applyAlignment="1">
      <alignment horizontal="right" vertical="center" wrapText="1"/>
    </xf>
    <xf numFmtId="43" fontId="2" fillId="0" borderId="9" xfId="2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43" fontId="3" fillId="0" borderId="10" xfId="2" applyNumberFormat="1" applyFont="1" applyFill="1" applyBorder="1" applyAlignment="1">
      <alignment horizontal="center" vertical="center" wrapText="1"/>
    </xf>
    <xf numFmtId="43" fontId="3" fillId="0" borderId="11" xfId="2" applyNumberFormat="1" applyFont="1" applyFill="1" applyBorder="1" applyAlignment="1">
      <alignment horizontal="center" vertical="center" wrapText="1"/>
    </xf>
    <xf numFmtId="43" fontId="3" fillId="0" borderId="12" xfId="2" applyNumberFormat="1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right" vertical="center"/>
    </xf>
    <xf numFmtId="0" fontId="3" fillId="0" borderId="11" xfId="2" applyFont="1" applyFill="1" applyBorder="1" applyAlignment="1">
      <alignment horizontal="right" vertical="center"/>
    </xf>
    <xf numFmtId="0" fontId="3" fillId="0" borderId="12" xfId="2" applyFont="1" applyFill="1" applyBorder="1" applyAlignment="1">
      <alignment horizontal="right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43" fontId="9" fillId="0" borderId="10" xfId="2" applyNumberFormat="1" applyFont="1" applyFill="1" applyBorder="1" applyAlignment="1">
      <alignment horizontal="center" vertical="center" wrapText="1"/>
    </xf>
    <xf numFmtId="43" fontId="9" fillId="0" borderId="11" xfId="2" applyNumberFormat="1" applyFont="1" applyFill="1" applyBorder="1" applyAlignment="1">
      <alignment horizontal="center" vertical="center" wrapText="1"/>
    </xf>
    <xf numFmtId="43" fontId="9" fillId="0" borderId="12" xfId="2" applyNumberFormat="1" applyFont="1" applyFill="1" applyBorder="1" applyAlignment="1">
      <alignment horizontal="center" vertical="center" wrapText="1"/>
    </xf>
    <xf numFmtId="43" fontId="11" fillId="0" borderId="10" xfId="2" applyNumberFormat="1" applyFont="1" applyFill="1" applyBorder="1" applyAlignment="1">
      <alignment horizontal="center" vertical="center" wrapText="1"/>
    </xf>
    <xf numFmtId="43" fontId="11" fillId="0" borderId="11" xfId="2" applyNumberFormat="1" applyFont="1" applyFill="1" applyBorder="1" applyAlignment="1">
      <alignment horizontal="center" vertical="center" wrapText="1"/>
    </xf>
    <xf numFmtId="43" fontId="11" fillId="0" borderId="12" xfId="2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49" fontId="2" fillId="0" borderId="1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6" fillId="0" borderId="0" xfId="0" applyFont="1" applyFill="1"/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0" xfId="0" applyFont="1" applyFill="1"/>
    <xf numFmtId="49" fontId="9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0</xdr:rowOff>
    </xdr:from>
    <xdr:to>
      <xdr:col>79</xdr:col>
      <xdr:colOff>0</xdr:colOff>
      <xdr:row>135</xdr:row>
      <xdr:rowOff>352425</xdr:rowOff>
    </xdr:to>
    <xdr:pic>
      <xdr:nvPicPr>
        <xdr:cNvPr id="4" name="Рисунок 3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277677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108</xdr:row>
      <xdr:rowOff>0</xdr:rowOff>
    </xdr:from>
    <xdr:to>
      <xdr:col>79</xdr:col>
      <xdr:colOff>0</xdr:colOff>
      <xdr:row>141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8043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81</xdr:row>
      <xdr:rowOff>0</xdr:rowOff>
    </xdr:from>
    <xdr:to>
      <xdr:col>79</xdr:col>
      <xdr:colOff>0</xdr:colOff>
      <xdr:row>114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938462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84</xdr:row>
      <xdr:rowOff>0</xdr:rowOff>
    </xdr:from>
    <xdr:to>
      <xdr:col>79</xdr:col>
      <xdr:colOff>0</xdr:colOff>
      <xdr:row>117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15658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40"/>
  <sheetViews>
    <sheetView topLeftCell="A85" workbookViewId="0">
      <selection activeCell="DC94" sqref="DC94"/>
    </sheetView>
  </sheetViews>
  <sheetFormatPr defaultColWidth="1.7109375" defaultRowHeight="15" x14ac:dyDescent="0.25"/>
  <cols>
    <col min="1" max="1" width="6.42578125" style="88" customWidth="1"/>
    <col min="2" max="4" width="1.7109375" style="89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5.140625" style="3" bestFit="1" customWidth="1"/>
    <col min="125" max="16384" width="1.7109375" style="3"/>
  </cols>
  <sheetData>
    <row r="1" spans="1:58" s="76" customFormat="1" ht="20.25" x14ac:dyDescent="0.3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</row>
    <row r="3" spans="1:58" s="80" customFormat="1" ht="15.75" x14ac:dyDescent="0.25">
      <c r="A3" s="77" t="s">
        <v>1</v>
      </c>
      <c r="B3" s="78" t="s">
        <v>2</v>
      </c>
      <c r="C3" s="78"/>
      <c r="D3" s="79"/>
    </row>
    <row r="4" spans="1:58" ht="78.75" customHeight="1" x14ac:dyDescent="0.25">
      <c r="A4" s="81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225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81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221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81" t="s">
        <v>7</v>
      </c>
      <c r="B6" s="84" t="s">
        <v>9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5" t="s">
        <v>229</v>
      </c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58" ht="32.25" customHeight="1" x14ac:dyDescent="0.25">
      <c r="A7" s="81" t="s">
        <v>8</v>
      </c>
      <c r="B7" s="84" t="s">
        <v>11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5" t="str">
        <f>Z6</f>
        <v>г. Нижневартовск, Ханты-Мансийский автономный округ-Югра</v>
      </c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</row>
    <row r="8" spans="1:58" ht="109.5" customHeight="1" x14ac:dyDescent="0.25">
      <c r="A8" s="81" t="s">
        <v>10</v>
      </c>
      <c r="B8" s="84" t="s">
        <v>219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5" t="s">
        <v>220</v>
      </c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</row>
    <row r="10" spans="1:58" s="80" customFormat="1" ht="15.75" x14ac:dyDescent="0.25">
      <c r="A10" s="77" t="s">
        <v>12</v>
      </c>
      <c r="B10" s="86" t="s">
        <v>13</v>
      </c>
      <c r="C10" s="86"/>
      <c r="D10" s="79"/>
    </row>
    <row r="11" spans="1:58" ht="246" customHeight="1" x14ac:dyDescent="0.25">
      <c r="A11" s="87" t="s">
        <v>14</v>
      </c>
      <c r="B11" s="84" t="s">
        <v>15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 t="s">
        <v>104</v>
      </c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</row>
    <row r="12" spans="1:58" ht="150.75" customHeight="1" x14ac:dyDescent="0.25">
      <c r="A12" s="87" t="s">
        <v>16</v>
      </c>
      <c r="B12" s="84" t="s">
        <v>17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 t="s">
        <v>239</v>
      </c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</row>
    <row r="13" spans="1:58" ht="15" customHeight="1" x14ac:dyDescent="0.25">
      <c r="A13" s="87" t="s">
        <v>18</v>
      </c>
      <c r="B13" s="84" t="s">
        <v>19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5" t="s">
        <v>67</v>
      </c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</row>
    <row r="14" spans="1:58" ht="15" customHeight="1" x14ac:dyDescent="0.25">
      <c r="A14" s="87" t="s">
        <v>20</v>
      </c>
      <c r="B14" s="84" t="s">
        <v>21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5" t="s">
        <v>67</v>
      </c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</row>
    <row r="15" spans="1:58" ht="15" customHeight="1" x14ac:dyDescent="0.25">
      <c r="A15" s="87" t="s">
        <v>23</v>
      </c>
      <c r="B15" s="84" t="s">
        <v>24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5" t="s">
        <v>105</v>
      </c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</row>
    <row r="17" spans="1:88" x14ac:dyDescent="0.25">
      <c r="A17" s="88" t="s">
        <v>25</v>
      </c>
      <c r="B17" s="89" t="s">
        <v>26</v>
      </c>
    </row>
    <row r="19" spans="1:88" ht="15" customHeight="1" x14ac:dyDescent="0.25">
      <c r="B19" s="90" t="s">
        <v>27</v>
      </c>
      <c r="C19" s="90"/>
      <c r="D19" s="90"/>
      <c r="E19" s="90"/>
      <c r="F19" s="90"/>
      <c r="G19" s="90" t="s">
        <v>28</v>
      </c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33" t="s">
        <v>29</v>
      </c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91" t="s">
        <v>30</v>
      </c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3"/>
      <c r="BF19" s="91" t="s">
        <v>31</v>
      </c>
      <c r="BG19" s="92"/>
      <c r="BH19" s="92"/>
      <c r="BI19" s="92"/>
      <c r="BJ19" s="92"/>
      <c r="BK19" s="92"/>
      <c r="BL19" s="93"/>
      <c r="BM19" s="40" t="s">
        <v>263</v>
      </c>
      <c r="BN19" s="40"/>
      <c r="BO19" s="40"/>
      <c r="BP19" s="40"/>
      <c r="BQ19" s="40"/>
      <c r="BR19" s="40"/>
      <c r="BS19" s="40"/>
      <c r="BT19" s="40"/>
      <c r="BU19" s="40" t="s">
        <v>264</v>
      </c>
      <c r="BV19" s="40"/>
      <c r="BW19" s="40"/>
      <c r="BX19" s="40"/>
      <c r="BY19" s="40"/>
      <c r="BZ19" s="40"/>
      <c r="CA19" s="40"/>
      <c r="CB19" s="40"/>
      <c r="CC19" s="40" t="s">
        <v>265</v>
      </c>
      <c r="CD19" s="40"/>
      <c r="CE19" s="40"/>
      <c r="CF19" s="40"/>
      <c r="CG19" s="40"/>
      <c r="CH19" s="40"/>
      <c r="CI19" s="40"/>
      <c r="CJ19" s="40"/>
    </row>
    <row r="20" spans="1:88" ht="15" customHeight="1" x14ac:dyDescent="0.25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94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6"/>
      <c r="BF20" s="94"/>
      <c r="BG20" s="95"/>
      <c r="BH20" s="95"/>
      <c r="BI20" s="95"/>
      <c r="BJ20" s="95"/>
      <c r="BK20" s="95"/>
      <c r="BL20" s="96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</row>
    <row r="21" spans="1:88" ht="15" customHeight="1" x14ac:dyDescent="0.25"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97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9"/>
      <c r="BF21" s="94"/>
      <c r="BG21" s="95"/>
      <c r="BH21" s="95"/>
      <c r="BI21" s="95"/>
      <c r="BJ21" s="95"/>
      <c r="BK21" s="95"/>
      <c r="BL21" s="96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</row>
    <row r="22" spans="1:88" ht="15" customHeight="1" x14ac:dyDescent="0.25"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33" t="s">
        <v>32</v>
      </c>
      <c r="AE22" s="33"/>
      <c r="AF22" s="33"/>
      <c r="AG22" s="33"/>
      <c r="AH22" s="33"/>
      <c r="AI22" s="33"/>
      <c r="AJ22" s="33"/>
      <c r="AK22" s="33" t="s">
        <v>33</v>
      </c>
      <c r="AL22" s="33"/>
      <c r="AM22" s="33"/>
      <c r="AN22" s="33"/>
      <c r="AO22" s="33"/>
      <c r="AP22" s="33"/>
      <c r="AQ22" s="33"/>
      <c r="AR22" s="11" t="s">
        <v>34</v>
      </c>
      <c r="AS22" s="12"/>
      <c r="AT22" s="12"/>
      <c r="AU22" s="12"/>
      <c r="AV22" s="12"/>
      <c r="AW22" s="12"/>
      <c r="AX22" s="13"/>
      <c r="AY22" s="11" t="s">
        <v>35</v>
      </c>
      <c r="AZ22" s="12"/>
      <c r="BA22" s="12"/>
      <c r="BB22" s="12"/>
      <c r="BC22" s="12"/>
      <c r="BD22" s="12"/>
      <c r="BE22" s="13"/>
      <c r="BF22" s="97"/>
      <c r="BG22" s="98"/>
      <c r="BH22" s="98"/>
      <c r="BI22" s="98"/>
      <c r="BJ22" s="98"/>
      <c r="BK22" s="98"/>
      <c r="BL22" s="99"/>
      <c r="BM22" s="40" t="s">
        <v>36</v>
      </c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</row>
    <row r="23" spans="1:88" s="111" customFormat="1" ht="36.75" customHeight="1" x14ac:dyDescent="0.25">
      <c r="A23" s="77"/>
      <c r="B23" s="100"/>
      <c r="C23" s="100"/>
      <c r="D23" s="100"/>
      <c r="E23" s="100"/>
      <c r="F23" s="100"/>
      <c r="G23" s="101" t="s">
        <v>127</v>
      </c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3"/>
      <c r="AD23" s="104">
        <v>2021</v>
      </c>
      <c r="AE23" s="104"/>
      <c r="AF23" s="104"/>
      <c r="AG23" s="104"/>
      <c r="AH23" s="104"/>
      <c r="AI23" s="104"/>
      <c r="AJ23" s="104"/>
      <c r="AK23" s="104">
        <v>2021</v>
      </c>
      <c r="AL23" s="104"/>
      <c r="AM23" s="104"/>
      <c r="AN23" s="104"/>
      <c r="AO23" s="104"/>
      <c r="AP23" s="104"/>
      <c r="AQ23" s="104"/>
      <c r="AR23" s="105"/>
      <c r="AS23" s="106"/>
      <c r="AT23" s="106"/>
      <c r="AU23" s="106"/>
      <c r="AV23" s="106"/>
      <c r="AW23" s="106"/>
      <c r="AX23" s="107"/>
      <c r="AY23" s="105"/>
      <c r="AZ23" s="106"/>
      <c r="BA23" s="106"/>
      <c r="BB23" s="106"/>
      <c r="BC23" s="106"/>
      <c r="BD23" s="106"/>
      <c r="BE23" s="107"/>
      <c r="BF23" s="108"/>
      <c r="BG23" s="109"/>
      <c r="BH23" s="109"/>
      <c r="BI23" s="109"/>
      <c r="BJ23" s="109"/>
      <c r="BK23" s="109"/>
      <c r="BL23" s="110"/>
      <c r="BM23" s="5">
        <f>BM24+BM39</f>
        <v>17.223872</v>
      </c>
      <c r="BN23" s="6"/>
      <c r="BO23" s="6"/>
      <c r="BP23" s="6"/>
      <c r="BQ23" s="6"/>
      <c r="BR23" s="6"/>
      <c r="BS23" s="6"/>
      <c r="BT23" s="7"/>
      <c r="BU23" s="5">
        <f>BU24+BU39</f>
        <v>17.223872</v>
      </c>
      <c r="BV23" s="6"/>
      <c r="BW23" s="6"/>
      <c r="BX23" s="6"/>
      <c r="BY23" s="6"/>
      <c r="BZ23" s="6"/>
      <c r="CA23" s="6"/>
      <c r="CB23" s="7"/>
      <c r="CC23" s="5">
        <f>CC24+CC39</f>
        <v>17.223872</v>
      </c>
      <c r="CD23" s="6"/>
      <c r="CE23" s="6"/>
      <c r="CF23" s="6"/>
      <c r="CG23" s="6"/>
      <c r="CH23" s="6"/>
      <c r="CI23" s="6"/>
      <c r="CJ23" s="7"/>
    </row>
    <row r="24" spans="1:88" s="111" customFormat="1" ht="22.5" customHeight="1" x14ac:dyDescent="0.25">
      <c r="A24" s="77"/>
      <c r="B24" s="112" t="s">
        <v>237</v>
      </c>
      <c r="C24" s="112"/>
      <c r="D24" s="112"/>
      <c r="E24" s="112"/>
      <c r="F24" s="112"/>
      <c r="G24" s="101" t="s">
        <v>238</v>
      </c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3"/>
      <c r="AD24" s="104">
        <v>2021</v>
      </c>
      <c r="AE24" s="104"/>
      <c r="AF24" s="104"/>
      <c r="AG24" s="104"/>
      <c r="AH24" s="104"/>
      <c r="AI24" s="104"/>
      <c r="AJ24" s="104"/>
      <c r="AK24" s="104">
        <v>2021</v>
      </c>
      <c r="AL24" s="104"/>
      <c r="AM24" s="104"/>
      <c r="AN24" s="104"/>
      <c r="AO24" s="104"/>
      <c r="AP24" s="104"/>
      <c r="AQ24" s="104"/>
      <c r="AR24" s="105"/>
      <c r="AS24" s="106"/>
      <c r="AT24" s="106"/>
      <c r="AU24" s="106"/>
      <c r="AV24" s="106"/>
      <c r="AW24" s="106"/>
      <c r="AX24" s="107"/>
      <c r="AY24" s="105"/>
      <c r="AZ24" s="106"/>
      <c r="BA24" s="106"/>
      <c r="BB24" s="106"/>
      <c r="BC24" s="106"/>
      <c r="BD24" s="106"/>
      <c r="BE24" s="107"/>
      <c r="BF24" s="108"/>
      <c r="BG24" s="109"/>
      <c r="BH24" s="109"/>
      <c r="BI24" s="109"/>
      <c r="BJ24" s="109"/>
      <c r="BK24" s="109"/>
      <c r="BL24" s="110"/>
      <c r="BM24" s="5">
        <v>13.290576</v>
      </c>
      <c r="BN24" s="6"/>
      <c r="BO24" s="6"/>
      <c r="BP24" s="6"/>
      <c r="BQ24" s="6"/>
      <c r="BR24" s="6"/>
      <c r="BS24" s="6"/>
      <c r="BT24" s="7"/>
      <c r="BU24" s="5">
        <f>BM24</f>
        <v>13.290576</v>
      </c>
      <c r="BV24" s="6"/>
      <c r="BW24" s="6"/>
      <c r="BX24" s="6"/>
      <c r="BY24" s="6"/>
      <c r="BZ24" s="6"/>
      <c r="CA24" s="6"/>
      <c r="CB24" s="7"/>
      <c r="CC24" s="5">
        <f>BU24</f>
        <v>13.290576</v>
      </c>
      <c r="CD24" s="6"/>
      <c r="CE24" s="6"/>
      <c r="CF24" s="6"/>
      <c r="CG24" s="6"/>
      <c r="CH24" s="6"/>
      <c r="CI24" s="6"/>
      <c r="CJ24" s="7"/>
    </row>
    <row r="25" spans="1:88" x14ac:dyDescent="0.25">
      <c r="B25" s="32"/>
      <c r="C25" s="32"/>
      <c r="D25" s="32"/>
      <c r="E25" s="32"/>
      <c r="F25" s="32"/>
      <c r="G25" s="113" t="s">
        <v>128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5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11"/>
      <c r="AS25" s="12"/>
      <c r="AT25" s="12"/>
      <c r="AU25" s="12"/>
      <c r="AV25" s="12"/>
      <c r="AW25" s="12"/>
      <c r="AX25" s="13"/>
      <c r="AY25" s="11"/>
      <c r="AZ25" s="12"/>
      <c r="BA25" s="12"/>
      <c r="BB25" s="12"/>
      <c r="BC25" s="12"/>
      <c r="BD25" s="12"/>
      <c r="BE25" s="13"/>
      <c r="BF25" s="116"/>
      <c r="BG25" s="117"/>
      <c r="BH25" s="117"/>
      <c r="BI25" s="117"/>
      <c r="BJ25" s="117"/>
      <c r="BK25" s="117"/>
      <c r="BL25" s="118"/>
      <c r="BM25" s="8"/>
      <c r="BN25" s="9"/>
      <c r="BO25" s="9"/>
      <c r="BP25" s="9"/>
      <c r="BQ25" s="9"/>
      <c r="BR25" s="9"/>
      <c r="BS25" s="9"/>
      <c r="BT25" s="10"/>
      <c r="BU25" s="8"/>
      <c r="BV25" s="9"/>
      <c r="BW25" s="9"/>
      <c r="BX25" s="9"/>
      <c r="BY25" s="9"/>
      <c r="BZ25" s="9"/>
      <c r="CA25" s="9"/>
      <c r="CB25" s="10"/>
      <c r="CC25" s="8"/>
      <c r="CD25" s="9"/>
      <c r="CE25" s="9"/>
      <c r="CF25" s="9"/>
      <c r="CG25" s="9"/>
      <c r="CH25" s="9"/>
      <c r="CI25" s="9"/>
      <c r="CJ25" s="10"/>
    </row>
    <row r="26" spans="1:88" s="125" customFormat="1" x14ac:dyDescent="0.25">
      <c r="A26" s="119"/>
      <c r="B26" s="120">
        <v>1</v>
      </c>
      <c r="C26" s="120"/>
      <c r="D26" s="120"/>
      <c r="E26" s="120"/>
      <c r="F26" s="120"/>
      <c r="G26" s="121" t="s">
        <v>106</v>
      </c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3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1">
        <v>1</v>
      </c>
      <c r="AS26" s="12"/>
      <c r="AT26" s="12"/>
      <c r="AU26" s="12"/>
      <c r="AV26" s="12"/>
      <c r="AW26" s="12"/>
      <c r="AX26" s="13"/>
      <c r="AY26" s="11">
        <v>1</v>
      </c>
      <c r="AZ26" s="12"/>
      <c r="BA26" s="12"/>
      <c r="BB26" s="12"/>
      <c r="BC26" s="12"/>
      <c r="BD26" s="12"/>
      <c r="BE26" s="13"/>
      <c r="BF26" s="116" t="s">
        <v>256</v>
      </c>
      <c r="BG26" s="117"/>
      <c r="BH26" s="117"/>
      <c r="BI26" s="117"/>
      <c r="BJ26" s="117"/>
      <c r="BK26" s="117"/>
      <c r="BL26" s="118"/>
      <c r="BM26" s="14"/>
      <c r="BN26" s="15"/>
      <c r="BO26" s="15"/>
      <c r="BP26" s="15"/>
      <c r="BQ26" s="15"/>
      <c r="BR26" s="15"/>
      <c r="BS26" s="15"/>
      <c r="BT26" s="16"/>
      <c r="BU26" s="14"/>
      <c r="BV26" s="15"/>
      <c r="BW26" s="15"/>
      <c r="BX26" s="15"/>
      <c r="BY26" s="15"/>
      <c r="BZ26" s="15"/>
      <c r="CA26" s="15"/>
      <c r="CB26" s="16"/>
      <c r="CC26" s="14"/>
      <c r="CD26" s="15"/>
      <c r="CE26" s="15"/>
      <c r="CF26" s="15"/>
      <c r="CG26" s="15"/>
      <c r="CH26" s="15"/>
      <c r="CI26" s="15"/>
      <c r="CJ26" s="16"/>
    </row>
    <row r="27" spans="1:88" ht="30" customHeight="1" x14ac:dyDescent="0.25">
      <c r="B27" s="126" t="s">
        <v>114</v>
      </c>
      <c r="C27" s="126"/>
      <c r="D27" s="126"/>
      <c r="E27" s="126"/>
      <c r="F27" s="126"/>
      <c r="G27" s="127" t="s">
        <v>255</v>
      </c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9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11">
        <v>1</v>
      </c>
      <c r="AS27" s="12"/>
      <c r="AT27" s="12"/>
      <c r="AU27" s="12"/>
      <c r="AV27" s="12"/>
      <c r="AW27" s="12"/>
      <c r="AX27" s="13"/>
      <c r="AY27" s="11">
        <v>1</v>
      </c>
      <c r="AZ27" s="12"/>
      <c r="BA27" s="12"/>
      <c r="BB27" s="12"/>
      <c r="BC27" s="12"/>
      <c r="BD27" s="12"/>
      <c r="BE27" s="13"/>
      <c r="BF27" s="11" t="s">
        <v>256</v>
      </c>
      <c r="BG27" s="12"/>
      <c r="BH27" s="12"/>
      <c r="BI27" s="12"/>
      <c r="BJ27" s="12"/>
      <c r="BK27" s="12"/>
      <c r="BL27" s="13"/>
      <c r="BM27" s="8"/>
      <c r="BN27" s="9"/>
      <c r="BO27" s="9"/>
      <c r="BP27" s="9"/>
      <c r="BQ27" s="9"/>
      <c r="BR27" s="9"/>
      <c r="BS27" s="9"/>
      <c r="BT27" s="10"/>
      <c r="BU27" s="8"/>
      <c r="BV27" s="9"/>
      <c r="BW27" s="9"/>
      <c r="BX27" s="9"/>
      <c r="BY27" s="9"/>
      <c r="BZ27" s="9"/>
      <c r="CA27" s="9"/>
      <c r="CB27" s="10"/>
      <c r="CC27" s="8"/>
      <c r="CD27" s="9"/>
      <c r="CE27" s="9"/>
      <c r="CF27" s="9"/>
      <c r="CG27" s="9"/>
      <c r="CH27" s="9"/>
      <c r="CI27" s="9"/>
      <c r="CJ27" s="10"/>
    </row>
    <row r="28" spans="1:88" ht="96" customHeight="1" x14ac:dyDescent="0.25">
      <c r="B28" s="126" t="s">
        <v>112</v>
      </c>
      <c r="C28" s="126"/>
      <c r="D28" s="126"/>
      <c r="E28" s="126"/>
      <c r="F28" s="126"/>
      <c r="G28" s="127" t="s">
        <v>257</v>
      </c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9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11">
        <v>1</v>
      </c>
      <c r="AS28" s="12"/>
      <c r="AT28" s="12"/>
      <c r="AU28" s="12"/>
      <c r="AV28" s="12"/>
      <c r="AW28" s="12"/>
      <c r="AX28" s="13"/>
      <c r="AY28" s="11">
        <v>2</v>
      </c>
      <c r="AZ28" s="12"/>
      <c r="BA28" s="12"/>
      <c r="BB28" s="12"/>
      <c r="BC28" s="12"/>
      <c r="BD28" s="12"/>
      <c r="BE28" s="13"/>
      <c r="BF28" s="11" t="s">
        <v>256</v>
      </c>
      <c r="BG28" s="12"/>
      <c r="BH28" s="12"/>
      <c r="BI28" s="12"/>
      <c r="BJ28" s="12"/>
      <c r="BK28" s="12"/>
      <c r="BL28" s="13"/>
      <c r="BM28" s="8"/>
      <c r="BN28" s="9"/>
      <c r="BO28" s="9"/>
      <c r="BP28" s="9"/>
      <c r="BQ28" s="9"/>
      <c r="BR28" s="9"/>
      <c r="BS28" s="9"/>
      <c r="BT28" s="10"/>
      <c r="BU28" s="8"/>
      <c r="BV28" s="9"/>
      <c r="BW28" s="9"/>
      <c r="BX28" s="9"/>
      <c r="BY28" s="9"/>
      <c r="BZ28" s="9"/>
      <c r="CA28" s="9"/>
      <c r="CB28" s="10"/>
      <c r="CC28" s="8"/>
      <c r="CD28" s="9"/>
      <c r="CE28" s="9"/>
      <c r="CF28" s="9"/>
      <c r="CG28" s="9"/>
      <c r="CH28" s="9"/>
      <c r="CI28" s="9"/>
      <c r="CJ28" s="10"/>
    </row>
    <row r="29" spans="1:88" s="125" customFormat="1" ht="15" customHeight="1" x14ac:dyDescent="0.25">
      <c r="A29" s="119"/>
      <c r="B29" s="120">
        <v>2</v>
      </c>
      <c r="C29" s="120"/>
      <c r="D29" s="120"/>
      <c r="E29" s="120"/>
      <c r="F29" s="120"/>
      <c r="G29" s="121" t="s">
        <v>107</v>
      </c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3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1">
        <v>1</v>
      </c>
      <c r="AS29" s="12"/>
      <c r="AT29" s="12"/>
      <c r="AU29" s="12"/>
      <c r="AV29" s="12"/>
      <c r="AW29" s="12"/>
      <c r="AX29" s="13"/>
      <c r="AY29" s="11">
        <v>1</v>
      </c>
      <c r="AZ29" s="12"/>
      <c r="BA29" s="12"/>
      <c r="BB29" s="12"/>
      <c r="BC29" s="12"/>
      <c r="BD29" s="12"/>
      <c r="BE29" s="13"/>
      <c r="BF29" s="116" t="s">
        <v>256</v>
      </c>
      <c r="BG29" s="117"/>
      <c r="BH29" s="117"/>
      <c r="BI29" s="117"/>
      <c r="BJ29" s="117"/>
      <c r="BK29" s="117"/>
      <c r="BL29" s="118"/>
      <c r="BM29" s="14"/>
      <c r="BN29" s="15"/>
      <c r="BO29" s="15"/>
      <c r="BP29" s="15"/>
      <c r="BQ29" s="15"/>
      <c r="BR29" s="15"/>
      <c r="BS29" s="15"/>
      <c r="BT29" s="16"/>
      <c r="BU29" s="14"/>
      <c r="BV29" s="15"/>
      <c r="BW29" s="15"/>
      <c r="BX29" s="15"/>
      <c r="BY29" s="15"/>
      <c r="BZ29" s="15"/>
      <c r="CA29" s="15"/>
      <c r="CB29" s="16"/>
      <c r="CC29" s="14"/>
      <c r="CD29" s="15"/>
      <c r="CE29" s="15"/>
      <c r="CF29" s="15"/>
      <c r="CG29" s="15"/>
      <c r="CH29" s="15"/>
      <c r="CI29" s="15"/>
      <c r="CJ29" s="16"/>
    </row>
    <row r="30" spans="1:88" s="125" customFormat="1" ht="15" customHeight="1" x14ac:dyDescent="0.25">
      <c r="A30" s="119"/>
      <c r="B30" s="120">
        <v>3</v>
      </c>
      <c r="C30" s="120"/>
      <c r="D30" s="120"/>
      <c r="E30" s="120"/>
      <c r="F30" s="120"/>
      <c r="G30" s="121" t="s">
        <v>108</v>
      </c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3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1">
        <v>2</v>
      </c>
      <c r="AS30" s="12"/>
      <c r="AT30" s="12"/>
      <c r="AU30" s="12"/>
      <c r="AV30" s="12"/>
      <c r="AW30" s="12"/>
      <c r="AX30" s="13"/>
      <c r="AY30" s="11">
        <v>2</v>
      </c>
      <c r="AZ30" s="12"/>
      <c r="BA30" s="12"/>
      <c r="BB30" s="12"/>
      <c r="BC30" s="12"/>
      <c r="BD30" s="12"/>
      <c r="BE30" s="13"/>
      <c r="BF30" s="11" t="s">
        <v>256</v>
      </c>
      <c r="BG30" s="12"/>
      <c r="BH30" s="12"/>
      <c r="BI30" s="12"/>
      <c r="BJ30" s="12"/>
      <c r="BK30" s="12"/>
      <c r="BL30" s="13"/>
      <c r="BM30" s="14"/>
      <c r="BN30" s="15"/>
      <c r="BO30" s="15"/>
      <c r="BP30" s="15"/>
      <c r="BQ30" s="15"/>
      <c r="BR30" s="15"/>
      <c r="BS30" s="15"/>
      <c r="BT30" s="16"/>
      <c r="BU30" s="14"/>
      <c r="BV30" s="15"/>
      <c r="BW30" s="15"/>
      <c r="BX30" s="15"/>
      <c r="BY30" s="15"/>
      <c r="BZ30" s="15"/>
      <c r="CA30" s="15"/>
      <c r="CB30" s="16"/>
      <c r="CC30" s="14"/>
      <c r="CD30" s="15"/>
      <c r="CE30" s="15"/>
      <c r="CF30" s="15"/>
      <c r="CG30" s="15"/>
      <c r="CH30" s="15"/>
      <c r="CI30" s="15"/>
      <c r="CJ30" s="16"/>
    </row>
    <row r="31" spans="1:88" s="125" customFormat="1" ht="15" customHeight="1" x14ac:dyDescent="0.25">
      <c r="A31" s="119"/>
      <c r="B31" s="120">
        <v>4</v>
      </c>
      <c r="C31" s="120"/>
      <c r="D31" s="120"/>
      <c r="E31" s="120"/>
      <c r="F31" s="120"/>
      <c r="G31" s="121" t="s">
        <v>262</v>
      </c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3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1">
        <v>2</v>
      </c>
      <c r="AS31" s="12"/>
      <c r="AT31" s="12"/>
      <c r="AU31" s="12"/>
      <c r="AV31" s="12"/>
      <c r="AW31" s="12"/>
      <c r="AX31" s="13"/>
      <c r="AY31" s="11">
        <v>2</v>
      </c>
      <c r="AZ31" s="12"/>
      <c r="BA31" s="12"/>
      <c r="BB31" s="12"/>
      <c r="BC31" s="12"/>
      <c r="BD31" s="12"/>
      <c r="BE31" s="13"/>
      <c r="BF31" s="11" t="s">
        <v>256</v>
      </c>
      <c r="BG31" s="12"/>
      <c r="BH31" s="12"/>
      <c r="BI31" s="12"/>
      <c r="BJ31" s="12"/>
      <c r="BK31" s="12"/>
      <c r="BL31" s="13"/>
      <c r="BM31" s="14"/>
      <c r="BN31" s="15"/>
      <c r="BO31" s="15"/>
      <c r="BP31" s="15"/>
      <c r="BQ31" s="15"/>
      <c r="BR31" s="15"/>
      <c r="BS31" s="15"/>
      <c r="BT31" s="16"/>
      <c r="BU31" s="14"/>
      <c r="BV31" s="15"/>
      <c r="BW31" s="15"/>
      <c r="BX31" s="15"/>
      <c r="BY31" s="15"/>
      <c r="BZ31" s="15"/>
      <c r="CA31" s="15"/>
      <c r="CB31" s="16"/>
      <c r="CC31" s="14"/>
      <c r="CD31" s="15"/>
      <c r="CE31" s="15"/>
      <c r="CF31" s="15"/>
      <c r="CG31" s="15"/>
      <c r="CH31" s="15"/>
      <c r="CI31" s="15"/>
      <c r="CJ31" s="16"/>
    </row>
    <row r="32" spans="1:88" s="125" customFormat="1" ht="15" customHeight="1" x14ac:dyDescent="0.25">
      <c r="A32" s="119"/>
      <c r="B32" s="120">
        <v>5</v>
      </c>
      <c r="C32" s="120"/>
      <c r="D32" s="120"/>
      <c r="E32" s="120"/>
      <c r="F32" s="120"/>
      <c r="G32" s="121" t="s">
        <v>109</v>
      </c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3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1">
        <v>16</v>
      </c>
      <c r="AS32" s="12"/>
      <c r="AT32" s="12"/>
      <c r="AU32" s="12"/>
      <c r="AV32" s="12"/>
      <c r="AW32" s="12"/>
      <c r="AX32" s="13"/>
      <c r="AY32" s="11">
        <v>16</v>
      </c>
      <c r="AZ32" s="12"/>
      <c r="BA32" s="12"/>
      <c r="BB32" s="12"/>
      <c r="BC32" s="12"/>
      <c r="BD32" s="12"/>
      <c r="BE32" s="13"/>
      <c r="BF32" s="11" t="s">
        <v>256</v>
      </c>
      <c r="BG32" s="12"/>
      <c r="BH32" s="12"/>
      <c r="BI32" s="12"/>
      <c r="BJ32" s="12"/>
      <c r="BK32" s="12"/>
      <c r="BL32" s="13"/>
      <c r="BM32" s="14"/>
      <c r="BN32" s="15"/>
      <c r="BO32" s="15"/>
      <c r="BP32" s="15"/>
      <c r="BQ32" s="15"/>
      <c r="BR32" s="15"/>
      <c r="BS32" s="15"/>
      <c r="BT32" s="16"/>
      <c r="BU32" s="14"/>
      <c r="BV32" s="15"/>
      <c r="BW32" s="15"/>
      <c r="BX32" s="15"/>
      <c r="BY32" s="15"/>
      <c r="BZ32" s="15"/>
      <c r="CA32" s="15"/>
      <c r="CB32" s="16"/>
      <c r="CC32" s="14"/>
      <c r="CD32" s="15"/>
      <c r="CE32" s="15"/>
      <c r="CF32" s="15"/>
      <c r="CG32" s="15"/>
      <c r="CH32" s="15"/>
      <c r="CI32" s="15"/>
      <c r="CJ32" s="16"/>
    </row>
    <row r="33" spans="1:95" s="125" customFormat="1" ht="33.75" customHeight="1" x14ac:dyDescent="0.25">
      <c r="A33" s="119"/>
      <c r="B33" s="120">
        <v>6</v>
      </c>
      <c r="C33" s="120"/>
      <c r="D33" s="120"/>
      <c r="E33" s="120"/>
      <c r="F33" s="120"/>
      <c r="G33" s="121" t="s">
        <v>110</v>
      </c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3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1">
        <v>2</v>
      </c>
      <c r="AS33" s="12"/>
      <c r="AT33" s="12"/>
      <c r="AU33" s="12"/>
      <c r="AV33" s="12"/>
      <c r="AW33" s="12"/>
      <c r="AX33" s="13"/>
      <c r="AY33" s="11">
        <f>1+1</f>
        <v>2</v>
      </c>
      <c r="AZ33" s="12"/>
      <c r="BA33" s="12"/>
      <c r="BB33" s="12"/>
      <c r="BC33" s="12"/>
      <c r="BD33" s="12"/>
      <c r="BE33" s="13"/>
      <c r="BF33" s="11" t="s">
        <v>256</v>
      </c>
      <c r="BG33" s="12"/>
      <c r="BH33" s="12"/>
      <c r="BI33" s="12"/>
      <c r="BJ33" s="12"/>
      <c r="BK33" s="12"/>
      <c r="BL33" s="13"/>
      <c r="BM33" s="14"/>
      <c r="BN33" s="15"/>
      <c r="BO33" s="15"/>
      <c r="BP33" s="15"/>
      <c r="BQ33" s="15"/>
      <c r="BR33" s="15"/>
      <c r="BS33" s="15"/>
      <c r="BT33" s="16"/>
      <c r="BU33" s="14"/>
      <c r="BV33" s="15"/>
      <c r="BW33" s="15"/>
      <c r="BX33" s="15"/>
      <c r="BY33" s="15"/>
      <c r="BZ33" s="15"/>
      <c r="CA33" s="15"/>
      <c r="CB33" s="16"/>
      <c r="CC33" s="14"/>
      <c r="CD33" s="15"/>
      <c r="CE33" s="15"/>
      <c r="CF33" s="15"/>
      <c r="CG33" s="15"/>
      <c r="CH33" s="15"/>
      <c r="CI33" s="15"/>
      <c r="CJ33" s="16"/>
    </row>
    <row r="34" spans="1:95" s="125" customFormat="1" ht="15" customHeight="1" x14ac:dyDescent="0.25">
      <c r="A34" s="119"/>
      <c r="B34" s="120">
        <v>7</v>
      </c>
      <c r="C34" s="120"/>
      <c r="D34" s="120"/>
      <c r="E34" s="120"/>
      <c r="F34" s="120"/>
      <c r="G34" s="121" t="s">
        <v>111</v>
      </c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3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1">
        <v>1</v>
      </c>
      <c r="AS34" s="12"/>
      <c r="AT34" s="12"/>
      <c r="AU34" s="12"/>
      <c r="AV34" s="12"/>
      <c r="AW34" s="12"/>
      <c r="AX34" s="13"/>
      <c r="AY34" s="11">
        <v>1</v>
      </c>
      <c r="AZ34" s="12"/>
      <c r="BA34" s="12"/>
      <c r="BB34" s="12"/>
      <c r="BC34" s="12"/>
      <c r="BD34" s="12"/>
      <c r="BE34" s="13"/>
      <c r="BF34" s="11" t="s">
        <v>256</v>
      </c>
      <c r="BG34" s="12"/>
      <c r="BH34" s="12"/>
      <c r="BI34" s="12"/>
      <c r="BJ34" s="12"/>
      <c r="BK34" s="12"/>
      <c r="BL34" s="13"/>
      <c r="BM34" s="14"/>
      <c r="BN34" s="15"/>
      <c r="BO34" s="15"/>
      <c r="BP34" s="15"/>
      <c r="BQ34" s="15"/>
      <c r="BR34" s="15"/>
      <c r="BS34" s="15"/>
      <c r="BT34" s="16"/>
      <c r="BU34" s="14"/>
      <c r="BV34" s="15"/>
      <c r="BW34" s="15"/>
      <c r="BX34" s="15"/>
      <c r="BY34" s="15"/>
      <c r="BZ34" s="15"/>
      <c r="CA34" s="15"/>
      <c r="CB34" s="16"/>
      <c r="CC34" s="14"/>
      <c r="CD34" s="15"/>
      <c r="CE34" s="15"/>
      <c r="CF34" s="15"/>
      <c r="CG34" s="15"/>
      <c r="CH34" s="15"/>
      <c r="CI34" s="15"/>
      <c r="CJ34" s="16"/>
    </row>
    <row r="35" spans="1:95" s="125" customFormat="1" x14ac:dyDescent="0.25">
      <c r="A35" s="119"/>
      <c r="B35" s="120">
        <v>8</v>
      </c>
      <c r="C35" s="120"/>
      <c r="D35" s="120"/>
      <c r="E35" s="120"/>
      <c r="F35" s="120"/>
      <c r="G35" s="121" t="s">
        <v>261</v>
      </c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3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4"/>
      <c r="AQ35" s="124"/>
      <c r="AR35" s="11">
        <v>1</v>
      </c>
      <c r="AS35" s="12"/>
      <c r="AT35" s="12"/>
      <c r="AU35" s="12"/>
      <c r="AV35" s="12"/>
      <c r="AW35" s="12"/>
      <c r="AX35" s="13"/>
      <c r="AY35" s="11">
        <v>1</v>
      </c>
      <c r="AZ35" s="12"/>
      <c r="BA35" s="12"/>
      <c r="BB35" s="12"/>
      <c r="BC35" s="12"/>
      <c r="BD35" s="12"/>
      <c r="BE35" s="13"/>
      <c r="BF35" s="11" t="s">
        <v>256</v>
      </c>
      <c r="BG35" s="12"/>
      <c r="BH35" s="12"/>
      <c r="BI35" s="12"/>
      <c r="BJ35" s="12"/>
      <c r="BK35" s="12"/>
      <c r="BL35" s="13"/>
      <c r="BM35" s="14"/>
      <c r="BN35" s="15"/>
      <c r="BO35" s="15"/>
      <c r="BP35" s="15"/>
      <c r="BQ35" s="15"/>
      <c r="BR35" s="15"/>
      <c r="BS35" s="15"/>
      <c r="BT35" s="16"/>
      <c r="BU35" s="14"/>
      <c r="BV35" s="15"/>
      <c r="BW35" s="15"/>
      <c r="BX35" s="15"/>
      <c r="BY35" s="15"/>
      <c r="BZ35" s="15"/>
      <c r="CA35" s="15"/>
      <c r="CB35" s="16"/>
      <c r="CC35" s="14"/>
      <c r="CD35" s="15"/>
      <c r="CE35" s="15"/>
      <c r="CF35" s="15"/>
      <c r="CG35" s="15"/>
      <c r="CH35" s="15"/>
      <c r="CI35" s="15"/>
      <c r="CJ35" s="16"/>
    </row>
    <row r="36" spans="1:95" s="125" customFormat="1" x14ac:dyDescent="0.25">
      <c r="A36" s="119"/>
      <c r="B36" s="120">
        <v>9</v>
      </c>
      <c r="C36" s="120"/>
      <c r="D36" s="120"/>
      <c r="E36" s="120"/>
      <c r="F36" s="120"/>
      <c r="G36" s="121" t="s">
        <v>259</v>
      </c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3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4"/>
      <c r="AQ36" s="124"/>
      <c r="AR36" s="11">
        <v>1</v>
      </c>
      <c r="AS36" s="12"/>
      <c r="AT36" s="12"/>
      <c r="AU36" s="12"/>
      <c r="AV36" s="12"/>
      <c r="AW36" s="12"/>
      <c r="AX36" s="13"/>
      <c r="AY36" s="11">
        <v>1</v>
      </c>
      <c r="AZ36" s="12"/>
      <c r="BA36" s="12"/>
      <c r="BB36" s="12"/>
      <c r="BC36" s="12"/>
      <c r="BD36" s="12"/>
      <c r="BE36" s="13"/>
      <c r="BF36" s="11" t="s">
        <v>256</v>
      </c>
      <c r="BG36" s="12"/>
      <c r="BH36" s="12"/>
      <c r="BI36" s="12"/>
      <c r="BJ36" s="12"/>
      <c r="BK36" s="12"/>
      <c r="BL36" s="13"/>
      <c r="BM36" s="14"/>
      <c r="BN36" s="15"/>
      <c r="BO36" s="15"/>
      <c r="BP36" s="15"/>
      <c r="BQ36" s="15"/>
      <c r="BR36" s="15"/>
      <c r="BS36" s="15"/>
      <c r="BT36" s="16"/>
      <c r="BU36" s="14"/>
      <c r="BV36" s="15"/>
      <c r="BW36" s="15"/>
      <c r="BX36" s="15"/>
      <c r="BY36" s="15"/>
      <c r="BZ36" s="15"/>
      <c r="CA36" s="15"/>
      <c r="CB36" s="16"/>
      <c r="CC36" s="14"/>
      <c r="CD36" s="15"/>
      <c r="CE36" s="15"/>
      <c r="CF36" s="15"/>
      <c r="CG36" s="15"/>
      <c r="CH36" s="15"/>
      <c r="CI36" s="15"/>
      <c r="CJ36" s="16"/>
    </row>
    <row r="37" spans="1:95" s="125" customFormat="1" ht="15" customHeight="1" x14ac:dyDescent="0.25">
      <c r="A37" s="119"/>
      <c r="B37" s="120">
        <v>10</v>
      </c>
      <c r="C37" s="120"/>
      <c r="D37" s="120"/>
      <c r="E37" s="120"/>
      <c r="F37" s="120"/>
      <c r="G37" s="121" t="s">
        <v>260</v>
      </c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3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1">
        <v>2</v>
      </c>
      <c r="AS37" s="12"/>
      <c r="AT37" s="12"/>
      <c r="AU37" s="12"/>
      <c r="AV37" s="12"/>
      <c r="AW37" s="12"/>
      <c r="AX37" s="13"/>
      <c r="AY37" s="11">
        <v>2</v>
      </c>
      <c r="AZ37" s="12"/>
      <c r="BA37" s="12"/>
      <c r="BB37" s="12"/>
      <c r="BC37" s="12"/>
      <c r="BD37" s="12"/>
      <c r="BE37" s="13"/>
      <c r="BF37" s="11" t="s">
        <v>256</v>
      </c>
      <c r="BG37" s="12"/>
      <c r="BH37" s="12"/>
      <c r="BI37" s="12"/>
      <c r="BJ37" s="12"/>
      <c r="BK37" s="12"/>
      <c r="BL37" s="13"/>
      <c r="BM37" s="14"/>
      <c r="BN37" s="15"/>
      <c r="BO37" s="15"/>
      <c r="BP37" s="15"/>
      <c r="BQ37" s="15"/>
      <c r="BR37" s="15"/>
      <c r="BS37" s="15"/>
      <c r="BT37" s="16"/>
      <c r="BU37" s="14"/>
      <c r="BV37" s="15"/>
      <c r="BW37" s="15"/>
      <c r="BX37" s="15"/>
      <c r="BY37" s="15"/>
      <c r="BZ37" s="15"/>
      <c r="CA37" s="15"/>
      <c r="CB37" s="16"/>
      <c r="CC37" s="14"/>
      <c r="CD37" s="15"/>
      <c r="CE37" s="15"/>
      <c r="CF37" s="15"/>
      <c r="CG37" s="15"/>
      <c r="CH37" s="15"/>
      <c r="CI37" s="15"/>
      <c r="CJ37" s="16"/>
    </row>
    <row r="38" spans="1:95" s="111" customFormat="1" ht="22.5" customHeight="1" x14ac:dyDescent="0.25">
      <c r="A38" s="77"/>
      <c r="B38" s="112" t="s">
        <v>230</v>
      </c>
      <c r="C38" s="112"/>
      <c r="D38" s="112"/>
      <c r="E38" s="112"/>
      <c r="F38" s="112"/>
      <c r="G38" s="101" t="s">
        <v>156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3"/>
      <c r="AD38" s="104">
        <v>2021</v>
      </c>
      <c r="AE38" s="104"/>
      <c r="AF38" s="104"/>
      <c r="AG38" s="104"/>
      <c r="AH38" s="104"/>
      <c r="AI38" s="104"/>
      <c r="AJ38" s="104"/>
      <c r="AK38" s="104">
        <v>2021</v>
      </c>
      <c r="AL38" s="104"/>
      <c r="AM38" s="104"/>
      <c r="AN38" s="104"/>
      <c r="AO38" s="104"/>
      <c r="AP38" s="104"/>
      <c r="AQ38" s="104"/>
      <c r="AR38" s="105">
        <v>1</v>
      </c>
      <c r="AS38" s="106"/>
      <c r="AT38" s="106"/>
      <c r="AU38" s="106"/>
      <c r="AV38" s="106"/>
      <c r="AW38" s="106"/>
      <c r="AX38" s="107"/>
      <c r="AY38" s="105">
        <v>1</v>
      </c>
      <c r="AZ38" s="106"/>
      <c r="BA38" s="106"/>
      <c r="BB38" s="106"/>
      <c r="BC38" s="106"/>
      <c r="BD38" s="106"/>
      <c r="BE38" s="107"/>
      <c r="BF38" s="105" t="s">
        <v>256</v>
      </c>
      <c r="BG38" s="106"/>
      <c r="BH38" s="106"/>
      <c r="BI38" s="106"/>
      <c r="BJ38" s="106"/>
      <c r="BK38" s="106"/>
      <c r="BL38" s="107"/>
      <c r="BM38" s="5"/>
      <c r="BN38" s="6"/>
      <c r="BO38" s="6"/>
      <c r="BP38" s="6"/>
      <c r="BQ38" s="6"/>
      <c r="BR38" s="6"/>
      <c r="BS38" s="6"/>
      <c r="BT38" s="7"/>
      <c r="BU38" s="5"/>
      <c r="BV38" s="6"/>
      <c r="BW38" s="6"/>
      <c r="BX38" s="6"/>
      <c r="BY38" s="6"/>
      <c r="BZ38" s="6"/>
      <c r="CA38" s="6"/>
      <c r="CB38" s="7"/>
      <c r="CC38" s="5"/>
      <c r="CD38" s="6"/>
      <c r="CE38" s="6"/>
      <c r="CF38" s="6"/>
      <c r="CG38" s="6"/>
      <c r="CH38" s="6"/>
      <c r="CI38" s="6"/>
      <c r="CJ38" s="7"/>
    </row>
    <row r="39" spans="1:95" s="111" customFormat="1" ht="22.5" customHeight="1" x14ac:dyDescent="0.25">
      <c r="A39" s="77"/>
      <c r="B39" s="112" t="s">
        <v>258</v>
      </c>
      <c r="C39" s="112"/>
      <c r="D39" s="112"/>
      <c r="E39" s="112"/>
      <c r="F39" s="112"/>
      <c r="G39" s="101" t="s">
        <v>208</v>
      </c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3"/>
      <c r="AD39" s="104">
        <v>2021</v>
      </c>
      <c r="AE39" s="104"/>
      <c r="AF39" s="104"/>
      <c r="AG39" s="104"/>
      <c r="AH39" s="104"/>
      <c r="AI39" s="104"/>
      <c r="AJ39" s="104"/>
      <c r="AK39" s="104">
        <v>2021</v>
      </c>
      <c r="AL39" s="104"/>
      <c r="AM39" s="104"/>
      <c r="AN39" s="104"/>
      <c r="AO39" s="104"/>
      <c r="AP39" s="104"/>
      <c r="AQ39" s="104"/>
      <c r="AR39" s="105"/>
      <c r="AS39" s="106"/>
      <c r="AT39" s="106"/>
      <c r="AU39" s="106"/>
      <c r="AV39" s="106"/>
      <c r="AW39" s="106"/>
      <c r="AX39" s="107"/>
      <c r="AY39" s="105"/>
      <c r="AZ39" s="106"/>
      <c r="BA39" s="106"/>
      <c r="BB39" s="106"/>
      <c r="BC39" s="106"/>
      <c r="BD39" s="106"/>
      <c r="BE39" s="107"/>
      <c r="BF39" s="108"/>
      <c r="BG39" s="109"/>
      <c r="BH39" s="109"/>
      <c r="BI39" s="109"/>
      <c r="BJ39" s="109"/>
      <c r="BK39" s="109"/>
      <c r="BL39" s="110"/>
      <c r="BM39" s="5">
        <f>SUM(BM41:BT44)</f>
        <v>3.9332960000000003</v>
      </c>
      <c r="BN39" s="6"/>
      <c r="BO39" s="6"/>
      <c r="BP39" s="6"/>
      <c r="BQ39" s="6"/>
      <c r="BR39" s="6"/>
      <c r="BS39" s="6"/>
      <c r="BT39" s="7"/>
      <c r="BU39" s="5">
        <f>BM39</f>
        <v>3.9332960000000003</v>
      </c>
      <c r="BV39" s="6"/>
      <c r="BW39" s="6"/>
      <c r="BX39" s="6"/>
      <c r="BY39" s="6"/>
      <c r="BZ39" s="6"/>
      <c r="CA39" s="6"/>
      <c r="CB39" s="7"/>
      <c r="CC39" s="5">
        <f>BU39</f>
        <v>3.9332960000000003</v>
      </c>
      <c r="CD39" s="6"/>
      <c r="CE39" s="6"/>
      <c r="CF39" s="6"/>
      <c r="CG39" s="6"/>
      <c r="CH39" s="6"/>
      <c r="CI39" s="6"/>
      <c r="CJ39" s="7"/>
    </row>
    <row r="40" spans="1:95" x14ac:dyDescent="0.25">
      <c r="B40" s="32"/>
      <c r="C40" s="32"/>
      <c r="D40" s="32"/>
      <c r="E40" s="32"/>
      <c r="F40" s="32"/>
      <c r="G40" s="113" t="s">
        <v>128</v>
      </c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5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11"/>
      <c r="AS40" s="12"/>
      <c r="AT40" s="12"/>
      <c r="AU40" s="12"/>
      <c r="AV40" s="12"/>
      <c r="AW40" s="12"/>
      <c r="AX40" s="13"/>
      <c r="AY40" s="11"/>
      <c r="AZ40" s="12"/>
      <c r="BA40" s="12"/>
      <c r="BB40" s="12"/>
      <c r="BC40" s="12"/>
      <c r="BD40" s="12"/>
      <c r="BE40" s="13"/>
      <c r="BF40" s="116"/>
      <c r="BG40" s="117"/>
      <c r="BH40" s="117"/>
      <c r="BI40" s="117"/>
      <c r="BJ40" s="117"/>
      <c r="BK40" s="117"/>
      <c r="BL40" s="118"/>
      <c r="BM40" s="8"/>
      <c r="BN40" s="9"/>
      <c r="BO40" s="9"/>
      <c r="BP40" s="9"/>
      <c r="BQ40" s="9"/>
      <c r="BR40" s="9"/>
      <c r="BS40" s="9"/>
      <c r="BT40" s="10"/>
      <c r="BU40" s="8"/>
      <c r="BV40" s="9"/>
      <c r="BW40" s="9"/>
      <c r="BX40" s="9"/>
      <c r="BY40" s="9"/>
      <c r="BZ40" s="9"/>
      <c r="CA40" s="9"/>
      <c r="CB40" s="10"/>
      <c r="CC40" s="8"/>
      <c r="CD40" s="9"/>
      <c r="CE40" s="9"/>
      <c r="CF40" s="9"/>
      <c r="CG40" s="9"/>
      <c r="CH40" s="9"/>
      <c r="CI40" s="9"/>
      <c r="CJ40" s="10"/>
    </row>
    <row r="41" spans="1:95" ht="15" customHeight="1" x14ac:dyDescent="0.25">
      <c r="B41" s="130" t="s">
        <v>231</v>
      </c>
      <c r="C41" s="130"/>
      <c r="D41" s="130"/>
      <c r="E41" s="130"/>
      <c r="F41" s="130"/>
      <c r="G41" s="127" t="s">
        <v>232</v>
      </c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9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11">
        <v>1</v>
      </c>
      <c r="AS41" s="12"/>
      <c r="AT41" s="12"/>
      <c r="AU41" s="12"/>
      <c r="AV41" s="12"/>
      <c r="AW41" s="12"/>
      <c r="AX41" s="13"/>
      <c r="AY41" s="11"/>
      <c r="AZ41" s="12"/>
      <c r="BA41" s="12"/>
      <c r="BB41" s="12"/>
      <c r="BC41" s="12"/>
      <c r="BD41" s="12"/>
      <c r="BE41" s="13"/>
      <c r="BF41" s="116" t="s">
        <v>37</v>
      </c>
      <c r="BG41" s="117"/>
      <c r="BH41" s="117"/>
      <c r="BI41" s="117"/>
      <c r="BJ41" s="117"/>
      <c r="BK41" s="117"/>
      <c r="BL41" s="118"/>
      <c r="BM41" s="41">
        <v>1.0506249999999999</v>
      </c>
      <c r="BN41" s="42"/>
      <c r="BO41" s="42"/>
      <c r="BP41" s="42"/>
      <c r="BQ41" s="42"/>
      <c r="BR41" s="42"/>
      <c r="BS41" s="42"/>
      <c r="BT41" s="43"/>
      <c r="BU41" s="41">
        <f>BM41</f>
        <v>1.0506249999999999</v>
      </c>
      <c r="BV41" s="42"/>
      <c r="BW41" s="42"/>
      <c r="BX41" s="42"/>
      <c r="BY41" s="42"/>
      <c r="BZ41" s="42"/>
      <c r="CA41" s="42"/>
      <c r="CB41" s="43"/>
      <c r="CC41" s="41">
        <f>BM41</f>
        <v>1.0506249999999999</v>
      </c>
      <c r="CD41" s="42"/>
      <c r="CE41" s="42"/>
      <c r="CF41" s="42"/>
      <c r="CG41" s="42"/>
      <c r="CH41" s="42"/>
      <c r="CI41" s="42"/>
      <c r="CJ41" s="43"/>
    </row>
    <row r="42" spans="1:95" ht="15" customHeight="1" x14ac:dyDescent="0.25">
      <c r="B42" s="130" t="s">
        <v>233</v>
      </c>
      <c r="C42" s="130"/>
      <c r="D42" s="130"/>
      <c r="E42" s="130"/>
      <c r="F42" s="130"/>
      <c r="G42" s="127" t="s">
        <v>95</v>
      </c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9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11">
        <v>1</v>
      </c>
      <c r="AS42" s="12"/>
      <c r="AT42" s="12"/>
      <c r="AU42" s="12"/>
      <c r="AV42" s="12"/>
      <c r="AW42" s="12"/>
      <c r="AX42" s="13"/>
      <c r="AY42" s="11"/>
      <c r="AZ42" s="12"/>
      <c r="BA42" s="12"/>
      <c r="BB42" s="12"/>
      <c r="BC42" s="12"/>
      <c r="BD42" s="12"/>
      <c r="BE42" s="13"/>
      <c r="BF42" s="116" t="s">
        <v>37</v>
      </c>
      <c r="BG42" s="117"/>
      <c r="BH42" s="117"/>
      <c r="BI42" s="117"/>
      <c r="BJ42" s="117"/>
      <c r="BK42" s="117"/>
      <c r="BL42" s="118"/>
      <c r="BM42" s="41">
        <f>2.664537</f>
        <v>2.6645370000000002</v>
      </c>
      <c r="BN42" s="42"/>
      <c r="BO42" s="42"/>
      <c r="BP42" s="42"/>
      <c r="BQ42" s="42"/>
      <c r="BR42" s="42"/>
      <c r="BS42" s="42"/>
      <c r="BT42" s="43"/>
      <c r="BU42" s="41">
        <f t="shared" ref="BU42:BU43" si="0">BM42</f>
        <v>2.6645370000000002</v>
      </c>
      <c r="BV42" s="42"/>
      <c r="BW42" s="42"/>
      <c r="BX42" s="42"/>
      <c r="BY42" s="42"/>
      <c r="BZ42" s="42"/>
      <c r="CA42" s="42"/>
      <c r="CB42" s="43"/>
      <c r="CC42" s="41">
        <f t="shared" ref="CC42:CC43" si="1">BM42</f>
        <v>2.6645370000000002</v>
      </c>
      <c r="CD42" s="42"/>
      <c r="CE42" s="42"/>
      <c r="CF42" s="42"/>
      <c r="CG42" s="42"/>
      <c r="CH42" s="42"/>
      <c r="CI42" s="42"/>
      <c r="CJ42" s="43"/>
    </row>
    <row r="43" spans="1:95" ht="15" customHeight="1" x14ac:dyDescent="0.25">
      <c r="B43" s="130" t="s">
        <v>234</v>
      </c>
      <c r="C43" s="130"/>
      <c r="D43" s="130"/>
      <c r="E43" s="130"/>
      <c r="F43" s="130"/>
      <c r="G43" s="127" t="s">
        <v>235</v>
      </c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9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11">
        <v>1</v>
      </c>
      <c r="AS43" s="12"/>
      <c r="AT43" s="12"/>
      <c r="AU43" s="12"/>
      <c r="AV43" s="12"/>
      <c r="AW43" s="12"/>
      <c r="AX43" s="13"/>
      <c r="AY43" s="11"/>
      <c r="AZ43" s="12"/>
      <c r="BA43" s="12"/>
      <c r="BB43" s="12"/>
      <c r="BC43" s="12"/>
      <c r="BD43" s="12"/>
      <c r="BE43" s="13"/>
      <c r="BF43" s="116" t="s">
        <v>37</v>
      </c>
      <c r="BG43" s="117"/>
      <c r="BH43" s="117"/>
      <c r="BI43" s="117"/>
      <c r="BJ43" s="117"/>
      <c r="BK43" s="117"/>
      <c r="BL43" s="118"/>
      <c r="BM43" s="44">
        <f>0.218134</f>
        <v>0.21813399999999999</v>
      </c>
      <c r="BN43" s="45"/>
      <c r="BO43" s="45"/>
      <c r="BP43" s="45"/>
      <c r="BQ43" s="45"/>
      <c r="BR43" s="45"/>
      <c r="BS43" s="45"/>
      <c r="BT43" s="46"/>
      <c r="BU43" s="44">
        <f t="shared" si="0"/>
        <v>0.21813399999999999</v>
      </c>
      <c r="BV43" s="45"/>
      <c r="BW43" s="45"/>
      <c r="BX43" s="45"/>
      <c r="BY43" s="45"/>
      <c r="BZ43" s="45"/>
      <c r="CA43" s="45"/>
      <c r="CB43" s="46"/>
      <c r="CC43" s="44">
        <f t="shared" si="1"/>
        <v>0.21813399999999999</v>
      </c>
      <c r="CD43" s="45"/>
      <c r="CE43" s="45"/>
      <c r="CF43" s="45"/>
      <c r="CG43" s="45"/>
      <c r="CH43" s="45"/>
      <c r="CI43" s="45"/>
      <c r="CJ43" s="46"/>
    </row>
    <row r="44" spans="1:95" ht="15" customHeight="1" x14ac:dyDescent="0.25">
      <c r="B44" s="130" t="s">
        <v>236</v>
      </c>
      <c r="C44" s="130"/>
      <c r="D44" s="130"/>
      <c r="E44" s="130"/>
      <c r="F44" s="130"/>
      <c r="G44" s="127" t="s">
        <v>184</v>
      </c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9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11">
        <v>1</v>
      </c>
      <c r="AS44" s="12"/>
      <c r="AT44" s="12"/>
      <c r="AU44" s="12"/>
      <c r="AV44" s="12"/>
      <c r="AW44" s="12"/>
      <c r="AX44" s="13"/>
      <c r="AY44" s="11"/>
      <c r="AZ44" s="12"/>
      <c r="BA44" s="12"/>
      <c r="BB44" s="12"/>
      <c r="BC44" s="12"/>
      <c r="BD44" s="12"/>
      <c r="BE44" s="13"/>
      <c r="BF44" s="116" t="s">
        <v>37</v>
      </c>
      <c r="BG44" s="117"/>
      <c r="BH44" s="117"/>
      <c r="BI44" s="117"/>
      <c r="BJ44" s="117"/>
      <c r="BK44" s="117"/>
      <c r="BL44" s="118"/>
      <c r="BM44" s="47"/>
      <c r="BN44" s="48"/>
      <c r="BO44" s="48"/>
      <c r="BP44" s="48"/>
      <c r="BQ44" s="48"/>
      <c r="BR44" s="48"/>
      <c r="BS44" s="48"/>
      <c r="BT44" s="49"/>
      <c r="BU44" s="47"/>
      <c r="BV44" s="48"/>
      <c r="BW44" s="48"/>
      <c r="BX44" s="48"/>
      <c r="BY44" s="48"/>
      <c r="BZ44" s="48"/>
      <c r="CA44" s="48"/>
      <c r="CB44" s="49"/>
      <c r="CC44" s="47"/>
      <c r="CD44" s="48"/>
      <c r="CE44" s="48"/>
      <c r="CF44" s="48"/>
      <c r="CG44" s="48"/>
      <c r="CH44" s="48"/>
      <c r="CI44" s="48"/>
      <c r="CJ44" s="49"/>
    </row>
    <row r="45" spans="1:95" s="111" customFormat="1" ht="21" customHeight="1" x14ac:dyDescent="0.25">
      <c r="A45" s="77"/>
      <c r="B45" s="34" t="s">
        <v>38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6"/>
      <c r="AD45" s="37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9"/>
      <c r="AR45" s="105"/>
      <c r="AS45" s="106"/>
      <c r="AT45" s="106"/>
      <c r="AU45" s="106"/>
      <c r="AV45" s="106"/>
      <c r="AW45" s="106"/>
      <c r="AX45" s="107"/>
      <c r="AY45" s="105"/>
      <c r="AZ45" s="106"/>
      <c r="BA45" s="106"/>
      <c r="BB45" s="106"/>
      <c r="BC45" s="106"/>
      <c r="BD45" s="106"/>
      <c r="BE45" s="107"/>
      <c r="BF45" s="108"/>
      <c r="BG45" s="109"/>
      <c r="BH45" s="109"/>
      <c r="BI45" s="109"/>
      <c r="BJ45" s="109"/>
      <c r="BK45" s="109"/>
      <c r="BL45" s="110"/>
      <c r="BM45" s="5">
        <f>BM23</f>
        <v>17.223872</v>
      </c>
      <c r="BN45" s="6"/>
      <c r="BO45" s="6"/>
      <c r="BP45" s="6"/>
      <c r="BQ45" s="6"/>
      <c r="BR45" s="6"/>
      <c r="BS45" s="6"/>
      <c r="BT45" s="7"/>
      <c r="BU45" s="5">
        <f>BU23</f>
        <v>17.223872</v>
      </c>
      <c r="BV45" s="6"/>
      <c r="BW45" s="6"/>
      <c r="BX45" s="6"/>
      <c r="BY45" s="6"/>
      <c r="BZ45" s="6"/>
      <c r="CA45" s="6"/>
      <c r="CB45" s="7"/>
      <c r="CC45" s="5">
        <f>CC23</f>
        <v>17.223872</v>
      </c>
      <c r="CD45" s="6"/>
      <c r="CE45" s="6"/>
      <c r="CF45" s="6"/>
      <c r="CG45" s="6"/>
      <c r="CH45" s="6"/>
      <c r="CI45" s="6"/>
      <c r="CJ45" s="7"/>
    </row>
    <row r="47" spans="1:95" x14ac:dyDescent="0.25">
      <c r="A47" s="131" t="s">
        <v>39</v>
      </c>
      <c r="B47" s="89" t="s">
        <v>40</v>
      </c>
    </row>
    <row r="48" spans="1:95" ht="18.75" customHeight="1" x14ac:dyDescent="0.25">
      <c r="A48" s="88" t="s">
        <v>41</v>
      </c>
      <c r="B48" s="91" t="s">
        <v>27</v>
      </c>
      <c r="C48" s="92"/>
      <c r="D48" s="92"/>
      <c r="E48" s="92"/>
      <c r="F48" s="93"/>
      <c r="G48" s="91" t="s">
        <v>42</v>
      </c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3"/>
      <c r="Z48" s="90" t="s">
        <v>43</v>
      </c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33" t="s">
        <v>44</v>
      </c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</row>
    <row r="49" spans="1:99" ht="18.75" customHeight="1" x14ac:dyDescent="0.25">
      <c r="B49" s="94"/>
      <c r="C49" s="95"/>
      <c r="D49" s="95"/>
      <c r="E49" s="95"/>
      <c r="F49" s="96"/>
      <c r="G49" s="94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6"/>
      <c r="Z49" s="11" t="s">
        <v>45</v>
      </c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3"/>
      <c r="AT49" s="90" t="s">
        <v>46</v>
      </c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</row>
    <row r="50" spans="1:99" x14ac:dyDescent="0.25">
      <c r="B50" s="97"/>
      <c r="C50" s="98"/>
      <c r="D50" s="98"/>
      <c r="E50" s="98"/>
      <c r="F50" s="99"/>
      <c r="G50" s="97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9"/>
      <c r="Z50" s="116" t="s">
        <v>47</v>
      </c>
      <c r="AA50" s="117"/>
      <c r="AB50" s="117"/>
      <c r="AC50" s="117"/>
      <c r="AD50" s="117"/>
      <c r="AE50" s="117"/>
      <c r="AF50" s="117"/>
      <c r="AG50" s="117"/>
      <c r="AH50" s="117"/>
      <c r="AI50" s="118"/>
      <c r="AJ50" s="116" t="s">
        <v>48</v>
      </c>
      <c r="AK50" s="117"/>
      <c r="AL50" s="117"/>
      <c r="AM50" s="117"/>
      <c r="AN50" s="117"/>
      <c r="AO50" s="117"/>
      <c r="AP50" s="117"/>
      <c r="AQ50" s="117"/>
      <c r="AR50" s="117"/>
      <c r="AS50" s="118"/>
      <c r="AT50" s="116" t="s">
        <v>47</v>
      </c>
      <c r="AU50" s="117"/>
      <c r="AV50" s="117"/>
      <c r="AW50" s="117"/>
      <c r="AX50" s="117"/>
      <c r="AY50" s="117"/>
      <c r="AZ50" s="117"/>
      <c r="BA50" s="117"/>
      <c r="BB50" s="117"/>
      <c r="BC50" s="118"/>
      <c r="BD50" s="116" t="s">
        <v>48</v>
      </c>
      <c r="BE50" s="117"/>
      <c r="BF50" s="117"/>
      <c r="BG50" s="117"/>
      <c r="BH50" s="117"/>
      <c r="BI50" s="117"/>
      <c r="BJ50" s="117"/>
      <c r="BK50" s="117"/>
      <c r="BL50" s="117"/>
      <c r="BM50" s="118"/>
      <c r="BN50" s="32" t="s">
        <v>49</v>
      </c>
      <c r="BO50" s="32"/>
      <c r="BP50" s="32"/>
      <c r="BQ50" s="32"/>
      <c r="BR50" s="32"/>
      <c r="BS50" s="32"/>
      <c r="BT50" s="32"/>
      <c r="BU50" s="32"/>
      <c r="BV50" s="32"/>
      <c r="BW50" s="32"/>
      <c r="BX50" s="32" t="s">
        <v>50</v>
      </c>
      <c r="BY50" s="32"/>
      <c r="BZ50" s="32"/>
      <c r="CA50" s="32"/>
      <c r="CB50" s="32"/>
      <c r="CC50" s="32"/>
      <c r="CD50" s="32"/>
      <c r="CE50" s="32"/>
      <c r="CF50" s="32"/>
      <c r="CG50" s="32"/>
      <c r="CH50" s="32" t="s">
        <v>51</v>
      </c>
      <c r="CI50" s="32"/>
      <c r="CJ50" s="32"/>
      <c r="CK50" s="32"/>
      <c r="CL50" s="32"/>
      <c r="CM50" s="32"/>
      <c r="CN50" s="32"/>
      <c r="CO50" s="32"/>
      <c r="CP50" s="32"/>
      <c r="CQ50" s="32"/>
    </row>
    <row r="51" spans="1:99" s="141" customFormat="1" ht="14.25" x14ac:dyDescent="0.2">
      <c r="A51" s="132"/>
      <c r="B51" s="133">
        <v>1</v>
      </c>
      <c r="C51" s="133"/>
      <c r="D51" s="133"/>
      <c r="E51" s="133"/>
      <c r="F51" s="133"/>
      <c r="G51" s="134" t="s">
        <v>52</v>
      </c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6"/>
      <c r="Z51" s="137">
        <f>SUM(Z52:AI56)</f>
        <v>14.353226666666668</v>
      </c>
      <c r="AA51" s="138"/>
      <c r="AB51" s="138"/>
      <c r="AC51" s="138"/>
      <c r="AD51" s="138"/>
      <c r="AE51" s="138"/>
      <c r="AF51" s="138"/>
      <c r="AG51" s="138"/>
      <c r="AH51" s="138"/>
      <c r="AI51" s="139"/>
      <c r="AJ51" s="137">
        <f>SUM(AJ52:AS56)</f>
        <v>17.223872</v>
      </c>
      <c r="AK51" s="138"/>
      <c r="AL51" s="138"/>
      <c r="AM51" s="138"/>
      <c r="AN51" s="138"/>
      <c r="AO51" s="138"/>
      <c r="AP51" s="138"/>
      <c r="AQ51" s="138"/>
      <c r="AR51" s="138"/>
      <c r="AS51" s="139"/>
      <c r="AT51" s="137">
        <f>AT52+AT53+AT54+AT56</f>
        <v>27.404389026666667</v>
      </c>
      <c r="AU51" s="138"/>
      <c r="AV51" s="138"/>
      <c r="AW51" s="138"/>
      <c r="AX51" s="138"/>
      <c r="AY51" s="138"/>
      <c r="AZ51" s="138"/>
      <c r="BA51" s="138"/>
      <c r="BB51" s="138"/>
      <c r="BC51" s="139"/>
      <c r="BD51" s="137">
        <f>BD52+BD53+BD54+BD56</f>
        <v>32.625065904000003</v>
      </c>
      <c r="BE51" s="138"/>
      <c r="BF51" s="138"/>
      <c r="BG51" s="138"/>
      <c r="BH51" s="138"/>
      <c r="BI51" s="138"/>
      <c r="BJ51" s="138"/>
      <c r="BK51" s="138"/>
      <c r="BL51" s="138"/>
      <c r="BM51" s="139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</row>
    <row r="52" spans="1:99" ht="35.25" customHeight="1" x14ac:dyDescent="0.25">
      <c r="B52" s="142" t="s">
        <v>3</v>
      </c>
      <c r="C52" s="142"/>
      <c r="D52" s="142"/>
      <c r="E52" s="142"/>
      <c r="F52" s="142"/>
      <c r="G52" s="143" t="s">
        <v>129</v>
      </c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5"/>
      <c r="Z52" s="146"/>
      <c r="AA52" s="147"/>
      <c r="AB52" s="147"/>
      <c r="AC52" s="147"/>
      <c r="AD52" s="147"/>
      <c r="AE52" s="147"/>
      <c r="AF52" s="147"/>
      <c r="AG52" s="147"/>
      <c r="AH52" s="147"/>
      <c r="AI52" s="148"/>
      <c r="AJ52" s="146"/>
      <c r="AK52" s="147"/>
      <c r="AL52" s="147"/>
      <c r="AM52" s="147"/>
      <c r="AN52" s="147"/>
      <c r="AO52" s="147"/>
      <c r="AP52" s="147"/>
      <c r="AQ52" s="147"/>
      <c r="AR52" s="147"/>
      <c r="AS52" s="148"/>
      <c r="AT52" s="146">
        <v>8.3291666666666667E-2</v>
      </c>
      <c r="AU52" s="147"/>
      <c r="AV52" s="147"/>
      <c r="AW52" s="147"/>
      <c r="AX52" s="147"/>
      <c r="AY52" s="147"/>
      <c r="AZ52" s="147"/>
      <c r="BA52" s="147"/>
      <c r="BB52" s="147"/>
      <c r="BC52" s="148"/>
      <c r="BD52" s="146">
        <v>9.9949999999999997E-2</v>
      </c>
      <c r="BE52" s="147"/>
      <c r="BF52" s="147"/>
      <c r="BG52" s="147"/>
      <c r="BH52" s="147"/>
      <c r="BI52" s="147"/>
      <c r="BJ52" s="147"/>
      <c r="BK52" s="147"/>
      <c r="BL52" s="147"/>
      <c r="BM52" s="148"/>
      <c r="BN52" s="68" t="s">
        <v>247</v>
      </c>
      <c r="BO52" s="68"/>
      <c r="BP52" s="68"/>
      <c r="BQ52" s="68"/>
      <c r="BR52" s="68"/>
      <c r="BS52" s="68"/>
      <c r="BT52" s="68"/>
      <c r="BU52" s="68"/>
      <c r="BV52" s="68"/>
      <c r="BW52" s="68"/>
      <c r="BX52" s="68" t="s">
        <v>134</v>
      </c>
      <c r="BY52" s="68"/>
      <c r="BZ52" s="68"/>
      <c r="CA52" s="68"/>
      <c r="CB52" s="68"/>
      <c r="CC52" s="68"/>
      <c r="CD52" s="68"/>
      <c r="CE52" s="68"/>
      <c r="CF52" s="68"/>
      <c r="CG52" s="68"/>
      <c r="CH52" s="68" t="s">
        <v>53</v>
      </c>
      <c r="CI52" s="68"/>
      <c r="CJ52" s="68"/>
      <c r="CK52" s="68"/>
      <c r="CL52" s="68"/>
      <c r="CM52" s="68"/>
      <c r="CN52" s="68"/>
      <c r="CO52" s="68"/>
      <c r="CP52" s="68"/>
      <c r="CQ52" s="68"/>
    </row>
    <row r="53" spans="1:99" ht="27" customHeight="1" x14ac:dyDescent="0.25">
      <c r="B53" s="142" t="s">
        <v>5</v>
      </c>
      <c r="C53" s="142"/>
      <c r="D53" s="142"/>
      <c r="E53" s="142"/>
      <c r="F53" s="142"/>
      <c r="G53" s="149" t="s">
        <v>130</v>
      </c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1"/>
      <c r="Z53" s="146">
        <f>AJ53/1.2</f>
        <v>0.8755208333333333</v>
      </c>
      <c r="AA53" s="147"/>
      <c r="AB53" s="147"/>
      <c r="AC53" s="147"/>
      <c r="AD53" s="147"/>
      <c r="AE53" s="147"/>
      <c r="AF53" s="147"/>
      <c r="AG53" s="147"/>
      <c r="AH53" s="147"/>
      <c r="AI53" s="148"/>
      <c r="AJ53" s="146">
        <f>BM41</f>
        <v>1.0506249999999999</v>
      </c>
      <c r="AK53" s="147"/>
      <c r="AL53" s="147"/>
      <c r="AM53" s="147"/>
      <c r="AN53" s="147"/>
      <c r="AO53" s="147"/>
      <c r="AP53" s="147"/>
      <c r="AQ53" s="147"/>
      <c r="AR53" s="147"/>
      <c r="AS53" s="148"/>
      <c r="AT53" s="146">
        <v>3.5565600399999999</v>
      </c>
      <c r="AU53" s="147"/>
      <c r="AV53" s="147"/>
      <c r="AW53" s="147"/>
      <c r="AX53" s="147"/>
      <c r="AY53" s="147"/>
      <c r="AZ53" s="147"/>
      <c r="BA53" s="147"/>
      <c r="BB53" s="147"/>
      <c r="BC53" s="148"/>
      <c r="BD53" s="146">
        <f>AT53*1.2</f>
        <v>4.2678720480000001</v>
      </c>
      <c r="BE53" s="147"/>
      <c r="BF53" s="147"/>
      <c r="BG53" s="147"/>
      <c r="BH53" s="147"/>
      <c r="BI53" s="147"/>
      <c r="BJ53" s="147"/>
      <c r="BK53" s="147"/>
      <c r="BL53" s="147"/>
      <c r="BM53" s="148"/>
      <c r="BN53" s="50" t="s">
        <v>245</v>
      </c>
      <c r="BO53" s="51"/>
      <c r="BP53" s="51"/>
      <c r="BQ53" s="51"/>
      <c r="BR53" s="51"/>
      <c r="BS53" s="51"/>
      <c r="BT53" s="51"/>
      <c r="BU53" s="51"/>
      <c r="BV53" s="51"/>
      <c r="BW53" s="52"/>
      <c r="BX53" s="50" t="s">
        <v>246</v>
      </c>
      <c r="BY53" s="51"/>
      <c r="BZ53" s="51"/>
      <c r="CA53" s="51"/>
      <c r="CB53" s="51"/>
      <c r="CC53" s="51"/>
      <c r="CD53" s="51"/>
      <c r="CE53" s="51"/>
      <c r="CF53" s="51"/>
      <c r="CG53" s="52"/>
      <c r="CH53" s="50" t="s">
        <v>53</v>
      </c>
      <c r="CI53" s="51"/>
      <c r="CJ53" s="51"/>
      <c r="CK53" s="51"/>
      <c r="CL53" s="51"/>
      <c r="CM53" s="51"/>
      <c r="CN53" s="51"/>
      <c r="CO53" s="51"/>
      <c r="CP53" s="51"/>
      <c r="CQ53" s="52"/>
    </row>
    <row r="54" spans="1:99" x14ac:dyDescent="0.25">
      <c r="B54" s="142" t="s">
        <v>87</v>
      </c>
      <c r="C54" s="142"/>
      <c r="D54" s="142"/>
      <c r="E54" s="142"/>
      <c r="F54" s="142"/>
      <c r="G54" s="152" t="s">
        <v>54</v>
      </c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4"/>
      <c r="Z54" s="146">
        <f t="shared" ref="Z54:Z56" si="2">AJ54/1.2</f>
        <v>11.075480000000001</v>
      </c>
      <c r="AA54" s="147"/>
      <c r="AB54" s="147"/>
      <c r="AC54" s="147"/>
      <c r="AD54" s="147"/>
      <c r="AE54" s="147"/>
      <c r="AF54" s="147"/>
      <c r="AG54" s="147"/>
      <c r="AH54" s="147"/>
      <c r="AI54" s="148"/>
      <c r="AJ54" s="146">
        <f>BM24</f>
        <v>13.290576</v>
      </c>
      <c r="AK54" s="147"/>
      <c r="AL54" s="147"/>
      <c r="AM54" s="147"/>
      <c r="AN54" s="147"/>
      <c r="AO54" s="147"/>
      <c r="AP54" s="147"/>
      <c r="AQ54" s="147"/>
      <c r="AR54" s="147"/>
      <c r="AS54" s="148"/>
      <c r="AT54" s="146">
        <v>22.46353268</v>
      </c>
      <c r="AU54" s="147"/>
      <c r="AV54" s="147"/>
      <c r="AW54" s="147"/>
      <c r="AX54" s="147"/>
      <c r="AY54" s="147"/>
      <c r="AZ54" s="147"/>
      <c r="BA54" s="147"/>
      <c r="BB54" s="147"/>
      <c r="BC54" s="148"/>
      <c r="BD54" s="146">
        <f>AT54*1.2</f>
        <v>26.956239216</v>
      </c>
      <c r="BE54" s="147"/>
      <c r="BF54" s="147"/>
      <c r="BG54" s="147"/>
      <c r="BH54" s="147"/>
      <c r="BI54" s="147"/>
      <c r="BJ54" s="147"/>
      <c r="BK54" s="147"/>
      <c r="BL54" s="147"/>
      <c r="BM54" s="148"/>
      <c r="BN54" s="53"/>
      <c r="BO54" s="54"/>
      <c r="BP54" s="54"/>
      <c r="BQ54" s="54"/>
      <c r="BR54" s="54"/>
      <c r="BS54" s="54"/>
      <c r="BT54" s="54"/>
      <c r="BU54" s="54"/>
      <c r="BV54" s="54"/>
      <c r="BW54" s="55"/>
      <c r="BX54" s="53"/>
      <c r="BY54" s="54"/>
      <c r="BZ54" s="54"/>
      <c r="CA54" s="54"/>
      <c r="CB54" s="54"/>
      <c r="CC54" s="54"/>
      <c r="CD54" s="54"/>
      <c r="CE54" s="54"/>
      <c r="CF54" s="54"/>
      <c r="CG54" s="55"/>
      <c r="CH54" s="53"/>
      <c r="CI54" s="54"/>
      <c r="CJ54" s="54"/>
      <c r="CK54" s="54"/>
      <c r="CL54" s="54"/>
      <c r="CM54" s="54"/>
      <c r="CN54" s="54"/>
      <c r="CO54" s="54"/>
      <c r="CP54" s="54"/>
      <c r="CQ54" s="55"/>
    </row>
    <row r="55" spans="1:99" x14ac:dyDescent="0.25">
      <c r="B55" s="142" t="s">
        <v>88</v>
      </c>
      <c r="C55" s="142"/>
      <c r="D55" s="142"/>
      <c r="E55" s="142"/>
      <c r="F55" s="142"/>
      <c r="G55" s="155" t="s">
        <v>131</v>
      </c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46">
        <f t="shared" si="2"/>
        <v>2.2204475000000001</v>
      </c>
      <c r="AA55" s="147"/>
      <c r="AB55" s="147"/>
      <c r="AC55" s="147"/>
      <c r="AD55" s="147"/>
      <c r="AE55" s="147"/>
      <c r="AF55" s="147"/>
      <c r="AG55" s="147"/>
      <c r="AH55" s="147"/>
      <c r="AI55" s="148"/>
      <c r="AJ55" s="146">
        <f>BM42</f>
        <v>2.6645370000000002</v>
      </c>
      <c r="AK55" s="147"/>
      <c r="AL55" s="147"/>
      <c r="AM55" s="147"/>
      <c r="AN55" s="147"/>
      <c r="AO55" s="147"/>
      <c r="AP55" s="147"/>
      <c r="AQ55" s="147"/>
      <c r="AR55" s="147"/>
      <c r="AS55" s="148"/>
      <c r="AT55" s="146"/>
      <c r="AU55" s="147"/>
      <c r="AV55" s="147"/>
      <c r="AW55" s="147"/>
      <c r="AX55" s="147"/>
      <c r="AY55" s="147"/>
      <c r="AZ55" s="147"/>
      <c r="BA55" s="147"/>
      <c r="BB55" s="147"/>
      <c r="BC55" s="148"/>
      <c r="BD55" s="146"/>
      <c r="BE55" s="147"/>
      <c r="BF55" s="147"/>
      <c r="BG55" s="147"/>
      <c r="BH55" s="147"/>
      <c r="BI55" s="147"/>
      <c r="BJ55" s="147"/>
      <c r="BK55" s="147"/>
      <c r="BL55" s="147"/>
      <c r="BM55" s="148"/>
      <c r="BN55" s="53"/>
      <c r="BO55" s="54"/>
      <c r="BP55" s="54"/>
      <c r="BQ55" s="54"/>
      <c r="BR55" s="54"/>
      <c r="BS55" s="54"/>
      <c r="BT55" s="54"/>
      <c r="BU55" s="54"/>
      <c r="BV55" s="54"/>
      <c r="BW55" s="55"/>
      <c r="BX55" s="53"/>
      <c r="BY55" s="54"/>
      <c r="BZ55" s="54"/>
      <c r="CA55" s="54"/>
      <c r="CB55" s="54"/>
      <c r="CC55" s="54"/>
      <c r="CD55" s="54"/>
      <c r="CE55" s="54"/>
      <c r="CF55" s="54"/>
      <c r="CG55" s="55"/>
      <c r="CH55" s="53"/>
      <c r="CI55" s="54"/>
      <c r="CJ55" s="54"/>
      <c r="CK55" s="54"/>
      <c r="CL55" s="54"/>
      <c r="CM55" s="54"/>
      <c r="CN55" s="54"/>
      <c r="CO55" s="54"/>
      <c r="CP55" s="54"/>
      <c r="CQ55" s="55"/>
    </row>
    <row r="56" spans="1:99" x14ac:dyDescent="0.25">
      <c r="B56" s="142" t="s">
        <v>89</v>
      </c>
      <c r="C56" s="142"/>
      <c r="D56" s="142"/>
      <c r="E56" s="142"/>
      <c r="F56" s="142"/>
      <c r="G56" s="155" t="s">
        <v>55</v>
      </c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46">
        <f t="shared" si="2"/>
        <v>0.18177833333333335</v>
      </c>
      <c r="AA56" s="147"/>
      <c r="AB56" s="147"/>
      <c r="AC56" s="147"/>
      <c r="AD56" s="147"/>
      <c r="AE56" s="147"/>
      <c r="AF56" s="147"/>
      <c r="AG56" s="147"/>
      <c r="AH56" s="147"/>
      <c r="AI56" s="148"/>
      <c r="AJ56" s="146">
        <f>BM43</f>
        <v>0.21813399999999999</v>
      </c>
      <c r="AK56" s="147"/>
      <c r="AL56" s="147"/>
      <c r="AM56" s="147"/>
      <c r="AN56" s="147"/>
      <c r="AO56" s="147"/>
      <c r="AP56" s="147"/>
      <c r="AQ56" s="147"/>
      <c r="AR56" s="147"/>
      <c r="AS56" s="148"/>
      <c r="AT56" s="146">
        <v>1.3010046399999999</v>
      </c>
      <c r="AU56" s="147"/>
      <c r="AV56" s="147"/>
      <c r="AW56" s="147"/>
      <c r="AX56" s="147"/>
      <c r="AY56" s="147"/>
      <c r="AZ56" s="147"/>
      <c r="BA56" s="147"/>
      <c r="BB56" s="147"/>
      <c r="BC56" s="148"/>
      <c r="BD56" s="146">
        <f>AT56</f>
        <v>1.3010046399999999</v>
      </c>
      <c r="BE56" s="147"/>
      <c r="BF56" s="147"/>
      <c r="BG56" s="147"/>
      <c r="BH56" s="147"/>
      <c r="BI56" s="147"/>
      <c r="BJ56" s="147"/>
      <c r="BK56" s="147"/>
      <c r="BL56" s="147"/>
      <c r="BM56" s="148"/>
      <c r="BN56" s="56"/>
      <c r="BO56" s="57"/>
      <c r="BP56" s="57"/>
      <c r="BQ56" s="57"/>
      <c r="BR56" s="57"/>
      <c r="BS56" s="57"/>
      <c r="BT56" s="57"/>
      <c r="BU56" s="57"/>
      <c r="BV56" s="57"/>
      <c r="BW56" s="58"/>
      <c r="BX56" s="56"/>
      <c r="BY56" s="57"/>
      <c r="BZ56" s="57"/>
      <c r="CA56" s="57"/>
      <c r="CB56" s="57"/>
      <c r="CC56" s="57"/>
      <c r="CD56" s="57"/>
      <c r="CE56" s="57"/>
      <c r="CF56" s="57"/>
      <c r="CG56" s="58"/>
      <c r="CH56" s="56"/>
      <c r="CI56" s="57"/>
      <c r="CJ56" s="57"/>
      <c r="CK56" s="57"/>
      <c r="CL56" s="57"/>
      <c r="CM56" s="57"/>
      <c r="CN56" s="57"/>
      <c r="CO56" s="57"/>
      <c r="CP56" s="57"/>
      <c r="CQ56" s="58"/>
    </row>
    <row r="57" spans="1:99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99" x14ac:dyDescent="0.25">
      <c r="A58" s="88" t="s">
        <v>56</v>
      </c>
      <c r="B58" s="1" t="s">
        <v>57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99" ht="53.25" customHeight="1" x14ac:dyDescent="0.25">
      <c r="B59" s="4" t="s">
        <v>135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</row>
    <row r="62" spans="1:99" s="111" customFormat="1" ht="15.75" x14ac:dyDescent="0.25">
      <c r="A62" s="77" t="s">
        <v>58</v>
      </c>
      <c r="B62" s="86" t="s">
        <v>59</v>
      </c>
      <c r="C62" s="86"/>
      <c r="D62" s="86"/>
    </row>
    <row r="63" spans="1:99" x14ac:dyDescent="0.25">
      <c r="B63" s="3"/>
    </row>
    <row r="64" spans="1:99" ht="20.25" customHeight="1" x14ac:dyDescent="0.25">
      <c r="B64" s="112" t="s">
        <v>132</v>
      </c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12"/>
      <c r="AO64" s="112"/>
      <c r="AP64" s="112"/>
      <c r="AQ64" s="112"/>
      <c r="AR64" s="112"/>
      <c r="AS64" s="112"/>
      <c r="AT64" s="112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</row>
    <row r="65" spans="1:103" x14ac:dyDescent="0.25">
      <c r="B65" s="156" t="s">
        <v>60</v>
      </c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8"/>
      <c r="Z65" s="159" t="s">
        <v>61</v>
      </c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1"/>
      <c r="AN65" s="159" t="s">
        <v>62</v>
      </c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1"/>
      <c r="BB65" s="133" t="s">
        <v>31</v>
      </c>
      <c r="BC65" s="133"/>
      <c r="BD65" s="133"/>
      <c r="BE65" s="133"/>
      <c r="BF65" s="133"/>
    </row>
    <row r="66" spans="1:103" ht="33.75" customHeight="1" x14ac:dyDescent="0.25">
      <c r="A66" s="87" t="s">
        <v>63</v>
      </c>
      <c r="B66" s="84" t="s">
        <v>64</v>
      </c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162"/>
      <c r="AA66" s="163"/>
      <c r="AB66" s="163"/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4"/>
      <c r="AN66" s="162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4"/>
      <c r="BB66" s="33"/>
      <c r="BC66" s="33"/>
      <c r="BD66" s="33"/>
      <c r="BE66" s="33"/>
      <c r="BF66" s="33"/>
    </row>
    <row r="68" spans="1:103" ht="33" customHeight="1" x14ac:dyDescent="0.25">
      <c r="B68" s="104" t="s">
        <v>133</v>
      </c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  <c r="BI68" s="165"/>
      <c r="BJ68" s="165"/>
      <c r="BK68" s="165"/>
      <c r="BL68" s="165"/>
      <c r="BM68" s="165"/>
      <c r="BN68" s="165"/>
      <c r="BO68" s="165"/>
      <c r="BP68" s="165"/>
      <c r="BQ68" s="165"/>
      <c r="BR68" s="165"/>
      <c r="BS68" s="165"/>
      <c r="BT68" s="165"/>
      <c r="BU68" s="165"/>
      <c r="BV68" s="165"/>
      <c r="BW68" s="165"/>
      <c r="BX68" s="165"/>
      <c r="BY68" s="165"/>
      <c r="BZ68" s="165"/>
      <c r="CA68" s="165"/>
      <c r="CB68" s="165"/>
      <c r="CC68" s="165"/>
      <c r="CD68" s="165"/>
      <c r="CE68" s="165"/>
      <c r="CF68" s="165"/>
      <c r="CG68" s="165"/>
      <c r="CH68" s="165"/>
      <c r="CI68" s="165"/>
      <c r="CJ68" s="165"/>
      <c r="CK68" s="165"/>
      <c r="CL68" s="165"/>
      <c r="CM68" s="165"/>
      <c r="CN68" s="165"/>
      <c r="CO68" s="165"/>
      <c r="CP68" s="165"/>
      <c r="CQ68" s="165"/>
      <c r="CR68" s="165"/>
      <c r="CS68" s="165"/>
      <c r="CT68" s="165"/>
      <c r="CU68" s="165"/>
      <c r="CV68" s="166"/>
      <c r="CW68" s="166"/>
      <c r="CX68" s="166"/>
      <c r="CY68" s="166"/>
    </row>
    <row r="69" spans="1:103" ht="31.5" customHeight="1" x14ac:dyDescent="0.25">
      <c r="B69" s="167" t="s">
        <v>60</v>
      </c>
      <c r="C69" s="167"/>
      <c r="D69" s="167"/>
      <c r="E69" s="167"/>
      <c r="F69" s="167"/>
      <c r="G69" s="167"/>
      <c r="H69" s="167"/>
      <c r="I69" s="167"/>
      <c r="J69" s="167"/>
      <c r="K69" s="167" t="s">
        <v>66</v>
      </c>
      <c r="L69" s="167"/>
      <c r="M69" s="167"/>
      <c r="N69" s="167"/>
      <c r="O69" s="167"/>
      <c r="P69" s="168" t="s">
        <v>67</v>
      </c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69"/>
      <c r="BU69" s="169"/>
      <c r="BV69" s="169"/>
      <c r="BW69" s="169"/>
      <c r="BX69" s="169"/>
      <c r="BY69" s="169"/>
      <c r="BZ69" s="169"/>
      <c r="CA69" s="169"/>
      <c r="CB69" s="169"/>
      <c r="CC69" s="169"/>
      <c r="CD69" s="169"/>
      <c r="CE69" s="169"/>
      <c r="CF69" s="169"/>
      <c r="CG69" s="169"/>
      <c r="CH69" s="169"/>
      <c r="CI69" s="169"/>
      <c r="CJ69" s="169"/>
      <c r="CK69" s="169"/>
      <c r="CL69" s="169"/>
      <c r="CM69" s="169"/>
      <c r="CN69" s="169"/>
      <c r="CO69" s="169"/>
      <c r="CP69" s="169"/>
      <c r="CQ69" s="169"/>
      <c r="CR69" s="169"/>
      <c r="CS69" s="169"/>
      <c r="CT69" s="169"/>
      <c r="CU69" s="169"/>
    </row>
    <row r="70" spans="1:103" ht="31.5" customHeight="1" x14ac:dyDescent="0.25"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90" t="s">
        <v>68</v>
      </c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 t="s">
        <v>69</v>
      </c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70"/>
      <c r="BD70" s="170"/>
      <c r="BE70" s="170"/>
      <c r="BF70" s="170"/>
      <c r="BG70" s="170"/>
      <c r="BH70" s="170"/>
      <c r="BI70" s="170"/>
      <c r="BJ70" s="170"/>
      <c r="BK70" s="170"/>
      <c r="BL70" s="170"/>
      <c r="BM70" s="170"/>
      <c r="BN70" s="170"/>
      <c r="BO70" s="170"/>
      <c r="BP70" s="170"/>
      <c r="BQ70" s="170"/>
      <c r="BR70" s="170"/>
      <c r="BS70" s="170"/>
      <c r="BT70" s="170"/>
      <c r="BU70" s="170"/>
      <c r="BV70" s="170"/>
      <c r="BW70" s="170"/>
      <c r="BX70" s="170"/>
      <c r="BY70" s="170"/>
      <c r="BZ70" s="170"/>
      <c r="CA70" s="170"/>
      <c r="CB70" s="170"/>
      <c r="CC70" s="170"/>
      <c r="CD70" s="170"/>
      <c r="CE70" s="170"/>
      <c r="CF70" s="170"/>
      <c r="CG70" s="170"/>
      <c r="CH70" s="170"/>
      <c r="CI70" s="170"/>
      <c r="CJ70" s="170"/>
      <c r="CK70" s="170"/>
      <c r="CL70" s="170"/>
      <c r="CM70" s="170"/>
      <c r="CN70" s="170"/>
      <c r="CO70" s="170"/>
      <c r="CP70" s="170"/>
      <c r="CQ70" s="170"/>
      <c r="CR70" s="170"/>
      <c r="CS70" s="170"/>
      <c r="CT70" s="170"/>
      <c r="CU70" s="170"/>
    </row>
    <row r="71" spans="1:103" x14ac:dyDescent="0.25">
      <c r="A71" s="88" t="s">
        <v>65</v>
      </c>
      <c r="B71" s="152" t="s">
        <v>136</v>
      </c>
      <c r="C71" s="153"/>
      <c r="D71" s="153"/>
      <c r="E71" s="153"/>
      <c r="F71" s="153"/>
      <c r="G71" s="153"/>
      <c r="H71" s="153"/>
      <c r="I71" s="153"/>
      <c r="J71" s="154"/>
      <c r="K71" s="116" t="s">
        <v>70</v>
      </c>
      <c r="L71" s="117"/>
      <c r="M71" s="117"/>
      <c r="N71" s="117"/>
      <c r="O71" s="118"/>
      <c r="P71" s="171">
        <f>AJ51</f>
        <v>17.223872</v>
      </c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3">
        <f>BD51</f>
        <v>32.625065904000003</v>
      </c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4"/>
      <c r="AS71" s="174"/>
      <c r="AT71" s="174"/>
      <c r="AU71" s="174"/>
      <c r="AV71" s="174"/>
      <c r="AW71" s="174"/>
      <c r="AX71" s="174"/>
      <c r="AY71" s="174"/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174"/>
      <c r="BP71" s="174"/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/>
      <c r="CB71" s="174"/>
      <c r="CC71" s="174"/>
      <c r="CD71" s="174"/>
      <c r="CE71" s="174"/>
      <c r="CF71" s="174"/>
      <c r="CG71" s="174"/>
      <c r="CH71" s="174"/>
      <c r="CI71" s="174"/>
      <c r="CJ71" s="174"/>
      <c r="CK71" s="174"/>
      <c r="CL71" s="174"/>
      <c r="CM71" s="174"/>
      <c r="CN71" s="174"/>
      <c r="CO71" s="174"/>
      <c r="CP71" s="174"/>
      <c r="CQ71" s="174"/>
      <c r="CR71" s="174"/>
      <c r="CS71" s="174"/>
      <c r="CT71" s="174"/>
      <c r="CU71" s="174"/>
    </row>
    <row r="72" spans="1:103" x14ac:dyDescent="0.25">
      <c r="A72" s="88" t="s">
        <v>92</v>
      </c>
      <c r="B72" s="152" t="s">
        <v>137</v>
      </c>
      <c r="C72" s="153"/>
      <c r="D72" s="153"/>
      <c r="E72" s="153"/>
      <c r="F72" s="153"/>
      <c r="G72" s="153"/>
      <c r="H72" s="153"/>
      <c r="I72" s="153"/>
      <c r="J72" s="154"/>
      <c r="K72" s="116" t="s">
        <v>70</v>
      </c>
      <c r="L72" s="117"/>
      <c r="M72" s="117"/>
      <c r="N72" s="117"/>
      <c r="O72" s="118"/>
      <c r="P72" s="171">
        <f>P71</f>
        <v>17.223872</v>
      </c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3">
        <f>AD71</f>
        <v>32.625065904000003</v>
      </c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4"/>
      <c r="AS72" s="174"/>
      <c r="AT72" s="174"/>
      <c r="AU72" s="174"/>
      <c r="AV72" s="174"/>
      <c r="AW72" s="174"/>
      <c r="AX72" s="174"/>
      <c r="AY72" s="174"/>
      <c r="AZ72" s="174"/>
      <c r="BA72" s="174"/>
      <c r="BB72" s="174"/>
      <c r="BC72" s="174"/>
      <c r="BD72" s="174"/>
      <c r="BE72" s="174"/>
      <c r="BF72" s="174"/>
      <c r="BG72" s="174"/>
      <c r="BH72" s="174"/>
      <c r="BI72" s="174"/>
      <c r="BJ72" s="174"/>
      <c r="BK72" s="174"/>
      <c r="BL72" s="174"/>
      <c r="BM72" s="174"/>
      <c r="BN72" s="174"/>
      <c r="BO72" s="174"/>
      <c r="BP72" s="174"/>
      <c r="BQ72" s="174"/>
      <c r="BR72" s="174"/>
      <c r="BS72" s="174"/>
      <c r="BT72" s="174"/>
      <c r="BU72" s="174"/>
      <c r="BV72" s="174"/>
      <c r="BW72" s="174"/>
      <c r="BX72" s="174"/>
      <c r="BY72" s="174"/>
      <c r="BZ72" s="174"/>
      <c r="CA72" s="174"/>
      <c r="CB72" s="174"/>
      <c r="CC72" s="174"/>
      <c r="CD72" s="174"/>
      <c r="CE72" s="174"/>
      <c r="CF72" s="174"/>
      <c r="CG72" s="174"/>
      <c r="CH72" s="174"/>
      <c r="CI72" s="174"/>
      <c r="CJ72" s="174"/>
      <c r="CK72" s="174"/>
      <c r="CL72" s="174"/>
      <c r="CM72" s="174"/>
      <c r="CN72" s="174"/>
      <c r="CO72" s="174"/>
      <c r="CP72" s="174"/>
      <c r="CQ72" s="174"/>
      <c r="CR72" s="174"/>
      <c r="CS72" s="174"/>
      <c r="CT72" s="174"/>
      <c r="CU72" s="174"/>
    </row>
    <row r="73" spans="1:103" x14ac:dyDescent="0.25">
      <c r="A73" s="88" t="s">
        <v>94</v>
      </c>
      <c r="B73" s="152" t="s">
        <v>138</v>
      </c>
      <c r="C73" s="153"/>
      <c r="D73" s="153"/>
      <c r="E73" s="153"/>
      <c r="F73" s="153"/>
      <c r="G73" s="153"/>
      <c r="H73" s="153"/>
      <c r="I73" s="153"/>
      <c r="J73" s="154"/>
      <c r="K73" s="116" t="s">
        <v>70</v>
      </c>
      <c r="L73" s="117"/>
      <c r="M73" s="117"/>
      <c r="N73" s="117"/>
      <c r="O73" s="118"/>
      <c r="P73" s="171">
        <f>P71</f>
        <v>17.223872</v>
      </c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3">
        <f>AD71</f>
        <v>32.625065904000003</v>
      </c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4"/>
      <c r="AS73" s="174"/>
      <c r="AT73" s="174"/>
      <c r="AU73" s="174"/>
      <c r="AV73" s="174"/>
      <c r="AW73" s="174"/>
      <c r="AX73" s="174"/>
      <c r="AY73" s="174"/>
      <c r="AZ73" s="174"/>
      <c r="BA73" s="174"/>
      <c r="BB73" s="174"/>
      <c r="BC73" s="174"/>
      <c r="BD73" s="174"/>
      <c r="BE73" s="174"/>
      <c r="BF73" s="174"/>
      <c r="BG73" s="174"/>
      <c r="BH73" s="174"/>
      <c r="BI73" s="174"/>
      <c r="BJ73" s="174"/>
      <c r="BK73" s="174"/>
      <c r="BL73" s="174"/>
      <c r="BM73" s="174"/>
      <c r="BN73" s="174"/>
      <c r="BO73" s="174"/>
      <c r="BP73" s="174"/>
      <c r="BQ73" s="174"/>
      <c r="BR73" s="174"/>
      <c r="BS73" s="174"/>
      <c r="BT73" s="174"/>
      <c r="BU73" s="174"/>
      <c r="BV73" s="174"/>
      <c r="BW73" s="174"/>
      <c r="BX73" s="174"/>
      <c r="BY73" s="174"/>
      <c r="BZ73" s="174"/>
      <c r="CA73" s="174"/>
      <c r="CB73" s="174"/>
      <c r="CC73" s="174"/>
      <c r="CD73" s="174"/>
      <c r="CE73" s="174"/>
      <c r="CF73" s="174"/>
      <c r="CG73" s="174"/>
      <c r="CH73" s="174"/>
      <c r="CI73" s="174"/>
      <c r="CJ73" s="174"/>
      <c r="CK73" s="174"/>
      <c r="CL73" s="174"/>
      <c r="CM73" s="174"/>
      <c r="CN73" s="174"/>
      <c r="CO73" s="174"/>
      <c r="CP73" s="174"/>
      <c r="CQ73" s="174"/>
      <c r="CR73" s="174"/>
      <c r="CS73" s="174"/>
      <c r="CT73" s="174"/>
      <c r="CU73" s="174"/>
    </row>
    <row r="74" spans="1:103" x14ac:dyDescent="0.25">
      <c r="A74" s="88" t="s">
        <v>96</v>
      </c>
      <c r="B74" s="152" t="s">
        <v>71</v>
      </c>
      <c r="C74" s="153"/>
      <c r="D74" s="153"/>
      <c r="E74" s="153"/>
      <c r="F74" s="153"/>
      <c r="G74" s="153"/>
      <c r="H74" s="153"/>
      <c r="I74" s="153"/>
      <c r="J74" s="154"/>
      <c r="K74" s="116" t="s">
        <v>72</v>
      </c>
      <c r="L74" s="117"/>
      <c r="M74" s="117"/>
      <c r="N74" s="117"/>
      <c r="O74" s="118"/>
      <c r="P74" s="171">
        <v>1</v>
      </c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3">
        <v>1</v>
      </c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4"/>
      <c r="AS74" s="175"/>
      <c r="AT74" s="175"/>
      <c r="AU74" s="175"/>
      <c r="AV74" s="175"/>
      <c r="AW74" s="175"/>
      <c r="AX74" s="175"/>
      <c r="AY74" s="174"/>
      <c r="AZ74" s="175"/>
      <c r="BA74" s="175"/>
      <c r="BB74" s="175"/>
      <c r="BC74" s="175"/>
      <c r="BD74" s="175"/>
      <c r="BE74" s="175"/>
      <c r="BF74" s="174"/>
      <c r="BG74" s="175"/>
      <c r="BH74" s="175"/>
      <c r="BI74" s="175"/>
      <c r="BJ74" s="175"/>
      <c r="BK74" s="175"/>
      <c r="BL74" s="175"/>
      <c r="BM74" s="175"/>
      <c r="BN74" s="175"/>
      <c r="BO74" s="175"/>
      <c r="BP74" s="175"/>
      <c r="BQ74" s="175"/>
      <c r="BR74" s="175"/>
      <c r="BS74" s="175"/>
      <c r="BT74" s="175"/>
      <c r="BU74" s="175"/>
      <c r="BV74" s="175"/>
      <c r="BW74" s="175"/>
      <c r="BX74" s="175"/>
      <c r="BY74" s="175"/>
      <c r="BZ74" s="175"/>
      <c r="CA74" s="175"/>
      <c r="CB74" s="175"/>
      <c r="CC74" s="175"/>
      <c r="CD74" s="175"/>
      <c r="CE74" s="175"/>
      <c r="CF74" s="175"/>
      <c r="CG74" s="175"/>
      <c r="CH74" s="176"/>
      <c r="CI74" s="176"/>
      <c r="CJ74" s="176"/>
      <c r="CK74" s="176"/>
      <c r="CL74" s="176"/>
      <c r="CM74" s="176"/>
      <c r="CN74" s="176"/>
      <c r="CO74" s="174"/>
      <c r="CP74" s="174"/>
      <c r="CQ74" s="174"/>
      <c r="CR74" s="174"/>
      <c r="CS74" s="174"/>
      <c r="CT74" s="174"/>
      <c r="CU74" s="174"/>
    </row>
    <row r="75" spans="1:103" x14ac:dyDescent="0.25">
      <c r="B75" s="177" t="s">
        <v>139</v>
      </c>
      <c r="C75" s="1"/>
      <c r="D75" s="1"/>
      <c r="E75" s="1"/>
      <c r="F75" s="1"/>
      <c r="G75" s="1"/>
      <c r="H75" s="1"/>
      <c r="I75" s="1"/>
      <c r="J75" s="1"/>
      <c r="K75" s="2"/>
      <c r="L75" s="2"/>
      <c r="M75" s="2"/>
      <c r="N75" s="2"/>
      <c r="O75" s="2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4"/>
      <c r="AS75" s="175"/>
      <c r="AT75" s="175"/>
      <c r="AU75" s="175"/>
      <c r="AV75" s="175"/>
      <c r="AW75" s="175"/>
      <c r="AX75" s="175"/>
      <c r="AY75" s="174"/>
      <c r="AZ75" s="175"/>
      <c r="BA75" s="175"/>
      <c r="BB75" s="175"/>
      <c r="BC75" s="175"/>
      <c r="BD75" s="175"/>
      <c r="BE75" s="175"/>
      <c r="BF75" s="174"/>
      <c r="BG75" s="175"/>
      <c r="BH75" s="175"/>
      <c r="BI75" s="175"/>
      <c r="BJ75" s="175"/>
      <c r="BK75" s="175"/>
      <c r="BL75" s="175"/>
      <c r="BM75" s="175"/>
      <c r="BN75" s="175"/>
      <c r="BO75" s="175"/>
      <c r="BP75" s="175"/>
      <c r="BQ75" s="175"/>
      <c r="BR75" s="175"/>
      <c r="BS75" s="175"/>
      <c r="BT75" s="175"/>
      <c r="BU75" s="175"/>
      <c r="BV75" s="175"/>
      <c r="BW75" s="175"/>
      <c r="BX75" s="175"/>
      <c r="BY75" s="175"/>
      <c r="BZ75" s="175"/>
      <c r="CA75" s="175"/>
      <c r="CB75" s="175"/>
      <c r="CC75" s="175"/>
      <c r="CD75" s="175"/>
      <c r="CE75" s="175"/>
      <c r="CF75" s="175"/>
      <c r="CG75" s="175"/>
      <c r="CH75" s="176"/>
      <c r="CI75" s="176"/>
      <c r="CJ75" s="176"/>
      <c r="CK75" s="176"/>
      <c r="CL75" s="176"/>
      <c r="CM75" s="176"/>
      <c r="CN75" s="176"/>
      <c r="CO75" s="174"/>
      <c r="CP75" s="174"/>
      <c r="CQ75" s="174"/>
      <c r="CR75" s="174"/>
      <c r="CS75" s="174"/>
      <c r="CT75" s="174"/>
      <c r="CU75" s="174"/>
    </row>
    <row r="77" spans="1:103" s="111" customFormat="1" ht="15.75" x14ac:dyDescent="0.25">
      <c r="A77" s="77" t="s">
        <v>73</v>
      </c>
      <c r="B77" s="86" t="s">
        <v>74</v>
      </c>
      <c r="C77" s="86"/>
      <c r="D77" s="86"/>
    </row>
    <row r="78" spans="1:103" ht="20.25" customHeight="1" x14ac:dyDescent="0.25">
      <c r="A78" s="87" t="s">
        <v>75</v>
      </c>
      <c r="B78" s="179" t="s">
        <v>76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179"/>
      <c r="AQ78" s="179"/>
      <c r="AR78" s="179"/>
      <c r="AS78" s="179"/>
      <c r="AT78" s="179"/>
      <c r="AU78" s="179"/>
      <c r="AV78" s="179"/>
      <c r="AW78" s="179"/>
      <c r="AX78" s="179"/>
      <c r="AY78" s="179"/>
      <c r="AZ78" s="179"/>
      <c r="BA78" s="179"/>
      <c r="BB78" s="179"/>
      <c r="BC78" s="179"/>
      <c r="BD78" s="179"/>
      <c r="BE78" s="179"/>
      <c r="BF78" s="179"/>
      <c r="BG78" s="179"/>
      <c r="BH78" s="179"/>
      <c r="BI78" s="179"/>
      <c r="BJ78" s="179"/>
      <c r="BK78" s="179"/>
      <c r="BL78" s="179"/>
      <c r="BM78" s="179"/>
      <c r="BN78" s="179"/>
      <c r="BO78" s="179"/>
      <c r="BP78" s="179"/>
      <c r="BQ78" s="179"/>
      <c r="BR78" s="179"/>
      <c r="BS78" s="179"/>
      <c r="BT78" s="179"/>
      <c r="BU78" s="179"/>
      <c r="BV78" s="179"/>
      <c r="BW78" s="179"/>
      <c r="BX78" s="179"/>
      <c r="BY78" s="179"/>
      <c r="BZ78" s="179"/>
      <c r="CA78" s="179"/>
      <c r="CB78" s="179"/>
      <c r="CC78" s="179"/>
      <c r="CD78" s="179"/>
      <c r="CE78" s="179"/>
      <c r="CF78" s="179"/>
      <c r="CG78" s="179"/>
      <c r="CH78" s="179"/>
      <c r="CI78" s="179"/>
      <c r="CJ78" s="179"/>
      <c r="CK78" s="179"/>
      <c r="CL78" s="179"/>
      <c r="CM78" s="179"/>
      <c r="CN78" s="179"/>
      <c r="CO78" s="179"/>
      <c r="CP78" s="179"/>
      <c r="CQ78" s="179"/>
      <c r="CR78" s="179"/>
      <c r="CS78" s="179"/>
      <c r="CT78" s="179"/>
      <c r="CU78" s="179"/>
    </row>
    <row r="79" spans="1:103" ht="109.5" customHeight="1" x14ac:dyDescent="0.25">
      <c r="B79" s="179" t="s">
        <v>140</v>
      </c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79"/>
      <c r="AV79" s="179"/>
      <c r="AW79" s="179"/>
      <c r="AX79" s="179"/>
      <c r="AY79" s="179"/>
      <c r="AZ79" s="179"/>
      <c r="BA79" s="179"/>
      <c r="BB79" s="179"/>
      <c r="BC79" s="179"/>
      <c r="BD79" s="179"/>
      <c r="BE79" s="179"/>
      <c r="BF79" s="179"/>
      <c r="BG79" s="179"/>
      <c r="BH79" s="179"/>
      <c r="BI79" s="179"/>
      <c r="BJ79" s="179"/>
      <c r="BK79" s="179"/>
      <c r="BL79" s="179"/>
      <c r="BM79" s="179"/>
      <c r="BN79" s="179"/>
      <c r="BO79" s="179"/>
      <c r="BP79" s="179"/>
      <c r="BQ79" s="179"/>
      <c r="BR79" s="179"/>
      <c r="BS79" s="179"/>
      <c r="BT79" s="179"/>
      <c r="BU79" s="179"/>
      <c r="BV79" s="179"/>
      <c r="BW79" s="179"/>
      <c r="BX79" s="179"/>
      <c r="BY79" s="179"/>
      <c r="BZ79" s="179"/>
      <c r="CA79" s="179"/>
      <c r="CB79" s="179"/>
      <c r="CC79" s="179"/>
      <c r="CD79" s="179"/>
      <c r="CE79" s="179"/>
      <c r="CF79" s="179"/>
      <c r="CG79" s="179"/>
      <c r="CH79" s="179"/>
      <c r="CI79" s="179"/>
      <c r="CJ79" s="179"/>
      <c r="CK79" s="179"/>
      <c r="CL79" s="179"/>
      <c r="CM79" s="179"/>
      <c r="CN79" s="179"/>
      <c r="CO79" s="179"/>
      <c r="CP79" s="179"/>
      <c r="CQ79" s="179"/>
      <c r="CR79" s="179"/>
      <c r="CS79" s="179"/>
      <c r="CT79" s="179"/>
      <c r="CU79" s="179"/>
    </row>
    <row r="81" spans="1:97" s="111" customFormat="1" ht="15.75" x14ac:dyDescent="0.25">
      <c r="A81" s="77" t="s">
        <v>77</v>
      </c>
      <c r="B81" s="86" t="s">
        <v>78</v>
      </c>
      <c r="C81" s="86"/>
      <c r="D81" s="86"/>
    </row>
    <row r="82" spans="1:97" ht="39" customHeight="1" x14ac:dyDescent="0.25">
      <c r="B82" s="91" t="s">
        <v>27</v>
      </c>
      <c r="C82" s="92"/>
      <c r="D82" s="92"/>
      <c r="E82" s="92"/>
      <c r="F82" s="92"/>
      <c r="G82" s="93"/>
      <c r="H82" s="180" t="s">
        <v>79</v>
      </c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181"/>
      <c r="W82" s="181"/>
      <c r="X82" s="181"/>
      <c r="Y82" s="181"/>
      <c r="Z82" s="181"/>
      <c r="AA82" s="181"/>
      <c r="AB82" s="181"/>
      <c r="AC82" s="182"/>
      <c r="AD82" s="162" t="s">
        <v>80</v>
      </c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4"/>
      <c r="BF82" s="180" t="s">
        <v>81</v>
      </c>
      <c r="BG82" s="181"/>
      <c r="BH82" s="181"/>
      <c r="BI82" s="181"/>
      <c r="BJ82" s="181"/>
      <c r="BK82" s="181"/>
      <c r="BL82" s="182"/>
      <c r="BM82" s="180" t="s">
        <v>82</v>
      </c>
      <c r="BN82" s="181"/>
      <c r="BO82" s="181"/>
      <c r="BP82" s="181"/>
      <c r="BQ82" s="181"/>
      <c r="BR82" s="181"/>
      <c r="BS82" s="182"/>
      <c r="BT82" s="33" t="s">
        <v>83</v>
      </c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 t="s">
        <v>84</v>
      </c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</row>
    <row r="83" spans="1:97" ht="15.75" customHeight="1" x14ac:dyDescent="0.25">
      <c r="B83" s="94"/>
      <c r="C83" s="95"/>
      <c r="D83" s="95"/>
      <c r="E83" s="95"/>
      <c r="F83" s="95"/>
      <c r="G83" s="96"/>
      <c r="H83" s="183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5"/>
      <c r="AD83" s="186" t="s">
        <v>68</v>
      </c>
      <c r="AE83" s="187"/>
      <c r="AF83" s="187"/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6" t="s">
        <v>69</v>
      </c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3"/>
      <c r="BG83" s="184"/>
      <c r="BH83" s="184"/>
      <c r="BI83" s="184"/>
      <c r="BJ83" s="184"/>
      <c r="BK83" s="184"/>
      <c r="BL83" s="185"/>
      <c r="BM83" s="183"/>
      <c r="BN83" s="184"/>
      <c r="BO83" s="184"/>
      <c r="BP83" s="184"/>
      <c r="BQ83" s="184"/>
      <c r="BR83" s="184"/>
      <c r="BS83" s="185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</row>
    <row r="84" spans="1:97" ht="33.75" customHeight="1" x14ac:dyDescent="0.25">
      <c r="B84" s="97"/>
      <c r="C84" s="98"/>
      <c r="D84" s="98"/>
      <c r="E84" s="98"/>
      <c r="F84" s="98"/>
      <c r="G84" s="99"/>
      <c r="H84" s="188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90"/>
      <c r="AD84" s="90" t="s">
        <v>85</v>
      </c>
      <c r="AE84" s="90"/>
      <c r="AF84" s="90"/>
      <c r="AG84" s="90"/>
      <c r="AH84" s="90"/>
      <c r="AI84" s="90"/>
      <c r="AJ84" s="90"/>
      <c r="AK84" s="90" t="s">
        <v>86</v>
      </c>
      <c r="AL84" s="90"/>
      <c r="AM84" s="90"/>
      <c r="AN84" s="90"/>
      <c r="AO84" s="90"/>
      <c r="AP84" s="90"/>
      <c r="AQ84" s="90"/>
      <c r="AR84" s="90" t="s">
        <v>85</v>
      </c>
      <c r="AS84" s="90"/>
      <c r="AT84" s="90"/>
      <c r="AU84" s="90"/>
      <c r="AV84" s="90"/>
      <c r="AW84" s="90"/>
      <c r="AX84" s="90"/>
      <c r="AY84" s="90" t="s">
        <v>86</v>
      </c>
      <c r="AZ84" s="90"/>
      <c r="BA84" s="90"/>
      <c r="BB84" s="90"/>
      <c r="BC84" s="90"/>
      <c r="BD84" s="90"/>
      <c r="BE84" s="90"/>
      <c r="BF84" s="188"/>
      <c r="BG84" s="189"/>
      <c r="BH84" s="189"/>
      <c r="BI84" s="189"/>
      <c r="BJ84" s="189"/>
      <c r="BK84" s="189"/>
      <c r="BL84" s="190"/>
      <c r="BM84" s="188"/>
      <c r="BN84" s="189"/>
      <c r="BO84" s="189"/>
      <c r="BP84" s="189"/>
      <c r="BQ84" s="189"/>
      <c r="BR84" s="189"/>
      <c r="BS84" s="190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</row>
    <row r="85" spans="1:97" s="141" customFormat="1" ht="25.5" customHeight="1" x14ac:dyDescent="0.2">
      <c r="A85" s="132"/>
      <c r="B85" s="191">
        <v>1</v>
      </c>
      <c r="C85" s="192"/>
      <c r="D85" s="192"/>
      <c r="E85" s="192"/>
      <c r="F85" s="192"/>
      <c r="G85" s="193"/>
      <c r="H85" s="194" t="s">
        <v>141</v>
      </c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6"/>
      <c r="AD85" s="29"/>
      <c r="AE85" s="30"/>
      <c r="AF85" s="30"/>
      <c r="AG85" s="30"/>
      <c r="AH85" s="30"/>
      <c r="AI85" s="30"/>
      <c r="AJ85" s="31"/>
      <c r="AK85" s="29"/>
      <c r="AL85" s="30"/>
      <c r="AM85" s="30"/>
      <c r="AN85" s="30"/>
      <c r="AO85" s="30"/>
      <c r="AP85" s="30"/>
      <c r="AQ85" s="31"/>
      <c r="AR85" s="29"/>
      <c r="AS85" s="30"/>
      <c r="AT85" s="30"/>
      <c r="AU85" s="30"/>
      <c r="AV85" s="30"/>
      <c r="AW85" s="30"/>
      <c r="AX85" s="31"/>
      <c r="AY85" s="29"/>
      <c r="AZ85" s="30"/>
      <c r="BA85" s="30"/>
      <c r="BB85" s="30"/>
      <c r="BC85" s="30"/>
      <c r="BD85" s="30"/>
      <c r="BE85" s="31"/>
      <c r="BF85" s="197"/>
      <c r="BG85" s="198"/>
      <c r="BH85" s="198"/>
      <c r="BI85" s="198"/>
      <c r="BJ85" s="198"/>
      <c r="BK85" s="198"/>
      <c r="BL85" s="199"/>
      <c r="BM85" s="197"/>
      <c r="BN85" s="198"/>
      <c r="BO85" s="198"/>
      <c r="BP85" s="198"/>
      <c r="BQ85" s="198"/>
      <c r="BR85" s="198"/>
      <c r="BS85" s="199"/>
      <c r="BT85" s="133"/>
      <c r="BU85" s="133"/>
      <c r="BV85" s="133"/>
      <c r="BW85" s="133"/>
      <c r="BX85" s="133"/>
      <c r="BY85" s="133"/>
      <c r="BZ85" s="133"/>
      <c r="CA85" s="133"/>
      <c r="CB85" s="133"/>
      <c r="CC85" s="133"/>
      <c r="CD85" s="133"/>
      <c r="CE85" s="133"/>
      <c r="CF85" s="133"/>
      <c r="CG85" s="133"/>
      <c r="CH85" s="133"/>
      <c r="CI85" s="133"/>
      <c r="CJ85" s="133"/>
      <c r="CK85" s="133"/>
      <c r="CL85" s="133"/>
      <c r="CM85" s="133"/>
      <c r="CN85" s="133"/>
      <c r="CO85" s="133"/>
      <c r="CP85" s="133"/>
      <c r="CQ85" s="133"/>
      <c r="CR85" s="133"/>
      <c r="CS85" s="133"/>
    </row>
    <row r="86" spans="1:97" ht="25.5" customHeight="1" x14ac:dyDescent="0.25">
      <c r="B86" s="200" t="s">
        <v>114</v>
      </c>
      <c r="C86" s="201"/>
      <c r="D86" s="201"/>
      <c r="E86" s="201"/>
      <c r="F86" s="201"/>
      <c r="G86" s="202"/>
      <c r="H86" s="127" t="s">
        <v>142</v>
      </c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9"/>
      <c r="AD86" s="26" t="s">
        <v>150</v>
      </c>
      <c r="AE86" s="27"/>
      <c r="AF86" s="27"/>
      <c r="AG86" s="27"/>
      <c r="AH86" s="27"/>
      <c r="AI86" s="27"/>
      <c r="AJ86" s="28"/>
      <c r="AK86" s="26" t="s">
        <v>150</v>
      </c>
      <c r="AL86" s="27"/>
      <c r="AM86" s="27"/>
      <c r="AN86" s="27"/>
      <c r="AO86" s="27"/>
      <c r="AP86" s="27"/>
      <c r="AQ86" s="28"/>
      <c r="AR86" s="26" t="s">
        <v>154</v>
      </c>
      <c r="AS86" s="27"/>
      <c r="AT86" s="27"/>
      <c r="AU86" s="27"/>
      <c r="AV86" s="27"/>
      <c r="AW86" s="27"/>
      <c r="AX86" s="28"/>
      <c r="AY86" s="26" t="s">
        <v>154</v>
      </c>
      <c r="AZ86" s="27"/>
      <c r="BA86" s="27"/>
      <c r="BB86" s="27"/>
      <c r="BC86" s="27"/>
      <c r="BD86" s="27"/>
      <c r="BE86" s="28"/>
      <c r="BF86" s="203">
        <v>1</v>
      </c>
      <c r="BG86" s="204"/>
      <c r="BH86" s="204"/>
      <c r="BI86" s="204"/>
      <c r="BJ86" s="204"/>
      <c r="BK86" s="204"/>
      <c r="BL86" s="205"/>
      <c r="BM86" s="203">
        <v>0</v>
      </c>
      <c r="BN86" s="204"/>
      <c r="BO86" s="204"/>
      <c r="BP86" s="204"/>
      <c r="BQ86" s="204"/>
      <c r="BR86" s="204"/>
      <c r="BS86" s="205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</row>
    <row r="87" spans="1:97" ht="25.5" customHeight="1" x14ac:dyDescent="0.25">
      <c r="B87" s="200" t="s">
        <v>112</v>
      </c>
      <c r="C87" s="201"/>
      <c r="D87" s="201"/>
      <c r="E87" s="201"/>
      <c r="F87" s="201"/>
      <c r="G87" s="202"/>
      <c r="H87" s="127" t="s">
        <v>143</v>
      </c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9"/>
      <c r="AD87" s="26" t="s">
        <v>150</v>
      </c>
      <c r="AE87" s="27"/>
      <c r="AF87" s="27"/>
      <c r="AG87" s="27"/>
      <c r="AH87" s="27"/>
      <c r="AI87" s="27"/>
      <c r="AJ87" s="28"/>
      <c r="AK87" s="26" t="s">
        <v>150</v>
      </c>
      <c r="AL87" s="27"/>
      <c r="AM87" s="27"/>
      <c r="AN87" s="27"/>
      <c r="AO87" s="27"/>
      <c r="AP87" s="27"/>
      <c r="AQ87" s="28"/>
      <c r="AR87" s="26" t="s">
        <v>154</v>
      </c>
      <c r="AS87" s="27"/>
      <c r="AT87" s="27"/>
      <c r="AU87" s="27"/>
      <c r="AV87" s="27"/>
      <c r="AW87" s="27"/>
      <c r="AX87" s="28"/>
      <c r="AY87" s="26" t="s">
        <v>150</v>
      </c>
      <c r="AZ87" s="27"/>
      <c r="BA87" s="27"/>
      <c r="BB87" s="27"/>
      <c r="BC87" s="27"/>
      <c r="BD87" s="27"/>
      <c r="BE87" s="28"/>
      <c r="BF87" s="203">
        <v>1</v>
      </c>
      <c r="BG87" s="204"/>
      <c r="BH87" s="204"/>
      <c r="BI87" s="204"/>
      <c r="BJ87" s="204"/>
      <c r="BK87" s="204"/>
      <c r="BL87" s="205"/>
      <c r="BM87" s="203">
        <v>0</v>
      </c>
      <c r="BN87" s="204"/>
      <c r="BO87" s="204"/>
      <c r="BP87" s="204"/>
      <c r="BQ87" s="204"/>
      <c r="BR87" s="204"/>
      <c r="BS87" s="205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</row>
    <row r="88" spans="1:97" ht="30" customHeight="1" x14ac:dyDescent="0.25">
      <c r="B88" s="200" t="s">
        <v>113</v>
      </c>
      <c r="C88" s="201"/>
      <c r="D88" s="201"/>
      <c r="E88" s="201"/>
      <c r="F88" s="201"/>
      <c r="G88" s="202"/>
      <c r="H88" s="127" t="s">
        <v>144</v>
      </c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29"/>
      <c r="AD88" s="26" t="s">
        <v>150</v>
      </c>
      <c r="AE88" s="27"/>
      <c r="AF88" s="27"/>
      <c r="AG88" s="27"/>
      <c r="AH88" s="27"/>
      <c r="AI88" s="27"/>
      <c r="AJ88" s="28"/>
      <c r="AK88" s="26" t="s">
        <v>150</v>
      </c>
      <c r="AL88" s="27"/>
      <c r="AM88" s="27"/>
      <c r="AN88" s="27"/>
      <c r="AO88" s="27"/>
      <c r="AP88" s="27"/>
      <c r="AQ88" s="28"/>
      <c r="AR88" s="26" t="s">
        <v>154</v>
      </c>
      <c r="AS88" s="27"/>
      <c r="AT88" s="27"/>
      <c r="AU88" s="27"/>
      <c r="AV88" s="27"/>
      <c r="AW88" s="27"/>
      <c r="AX88" s="28"/>
      <c r="AY88" s="26" t="s">
        <v>150</v>
      </c>
      <c r="AZ88" s="27"/>
      <c r="BA88" s="27"/>
      <c r="BB88" s="27"/>
      <c r="BC88" s="27"/>
      <c r="BD88" s="27"/>
      <c r="BE88" s="28"/>
      <c r="BF88" s="203">
        <v>1</v>
      </c>
      <c r="BG88" s="204"/>
      <c r="BH88" s="204"/>
      <c r="BI88" s="204"/>
      <c r="BJ88" s="204"/>
      <c r="BK88" s="204"/>
      <c r="BL88" s="205"/>
      <c r="BM88" s="203">
        <v>0</v>
      </c>
      <c r="BN88" s="204"/>
      <c r="BO88" s="204"/>
      <c r="BP88" s="204"/>
      <c r="BQ88" s="204"/>
      <c r="BR88" s="204"/>
      <c r="BS88" s="205"/>
      <c r="BT88" s="32"/>
      <c r="BU88" s="32"/>
      <c r="BV88" s="32"/>
      <c r="BW88" s="32"/>
      <c r="BX88" s="32"/>
      <c r="BY88" s="32"/>
      <c r="BZ88" s="32"/>
      <c r="CA88" s="32"/>
      <c r="CB88" s="32"/>
      <c r="CC88" s="32"/>
      <c r="CD88" s="32"/>
      <c r="CE88" s="32"/>
      <c r="CF88" s="32"/>
      <c r="CG88" s="32"/>
      <c r="CH88" s="32"/>
      <c r="CI88" s="32"/>
      <c r="CJ88" s="32"/>
      <c r="CK88" s="32"/>
      <c r="CL88" s="32"/>
      <c r="CM88" s="32"/>
      <c r="CN88" s="32"/>
      <c r="CO88" s="32"/>
      <c r="CP88" s="32"/>
      <c r="CQ88" s="32"/>
      <c r="CR88" s="32"/>
      <c r="CS88" s="32"/>
    </row>
    <row r="89" spans="1:97" s="141" customFormat="1" ht="25.5" customHeight="1" x14ac:dyDescent="0.2">
      <c r="A89" s="132"/>
      <c r="B89" s="191">
        <v>2</v>
      </c>
      <c r="C89" s="192"/>
      <c r="D89" s="192"/>
      <c r="E89" s="192"/>
      <c r="F89" s="192"/>
      <c r="G89" s="193"/>
      <c r="H89" s="194" t="s">
        <v>90</v>
      </c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6"/>
      <c r="AD89" s="29"/>
      <c r="AE89" s="30"/>
      <c r="AF89" s="30"/>
      <c r="AG89" s="30"/>
      <c r="AH89" s="30"/>
      <c r="AI89" s="30"/>
      <c r="AJ89" s="31"/>
      <c r="AK89" s="29"/>
      <c r="AL89" s="30"/>
      <c r="AM89" s="30"/>
      <c r="AN89" s="30"/>
      <c r="AO89" s="30"/>
      <c r="AP89" s="30"/>
      <c r="AQ89" s="31"/>
      <c r="AR89" s="29"/>
      <c r="AS89" s="30"/>
      <c r="AT89" s="30"/>
      <c r="AU89" s="30"/>
      <c r="AV89" s="30"/>
      <c r="AW89" s="30"/>
      <c r="AX89" s="31"/>
      <c r="AY89" s="29"/>
      <c r="AZ89" s="30"/>
      <c r="BA89" s="30"/>
      <c r="BB89" s="30"/>
      <c r="BC89" s="30"/>
      <c r="BD89" s="30"/>
      <c r="BE89" s="31"/>
      <c r="BF89" s="206"/>
      <c r="BG89" s="207"/>
      <c r="BH89" s="207"/>
      <c r="BI89" s="207"/>
      <c r="BJ89" s="207"/>
      <c r="BK89" s="207"/>
      <c r="BL89" s="208"/>
      <c r="BM89" s="206"/>
      <c r="BN89" s="207"/>
      <c r="BO89" s="207"/>
      <c r="BP89" s="207"/>
      <c r="BQ89" s="207"/>
      <c r="BR89" s="207"/>
      <c r="BS89" s="208"/>
      <c r="BT89" s="133"/>
      <c r="BU89" s="133"/>
      <c r="BV89" s="133"/>
      <c r="BW89" s="133"/>
      <c r="BX89" s="133"/>
      <c r="BY89" s="133"/>
      <c r="BZ89" s="133"/>
      <c r="CA89" s="133"/>
      <c r="CB89" s="133"/>
      <c r="CC89" s="133"/>
      <c r="CD89" s="133"/>
      <c r="CE89" s="133"/>
      <c r="CF89" s="133"/>
      <c r="CG89" s="133"/>
      <c r="CH89" s="133"/>
      <c r="CI89" s="133"/>
      <c r="CJ89" s="133"/>
      <c r="CK89" s="133"/>
      <c r="CL89" s="133"/>
      <c r="CM89" s="133"/>
      <c r="CN89" s="133"/>
      <c r="CO89" s="133"/>
      <c r="CP89" s="133"/>
      <c r="CQ89" s="133"/>
      <c r="CR89" s="133"/>
      <c r="CS89" s="133"/>
    </row>
    <row r="90" spans="1:97" ht="25.5" customHeight="1" x14ac:dyDescent="0.25">
      <c r="B90" s="200" t="s">
        <v>117</v>
      </c>
      <c r="C90" s="201"/>
      <c r="D90" s="201"/>
      <c r="E90" s="201"/>
      <c r="F90" s="201"/>
      <c r="G90" s="202"/>
      <c r="H90" s="127" t="s">
        <v>145</v>
      </c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9"/>
      <c r="AD90" s="26" t="s">
        <v>151</v>
      </c>
      <c r="AE90" s="27"/>
      <c r="AF90" s="27"/>
      <c r="AG90" s="27"/>
      <c r="AH90" s="27"/>
      <c r="AI90" s="27"/>
      <c r="AJ90" s="28"/>
      <c r="AK90" s="26" t="s">
        <v>151</v>
      </c>
      <c r="AL90" s="27"/>
      <c r="AM90" s="27"/>
      <c r="AN90" s="27"/>
      <c r="AO90" s="27"/>
      <c r="AP90" s="27"/>
      <c r="AQ90" s="28"/>
      <c r="AR90" s="26" t="s">
        <v>151</v>
      </c>
      <c r="AS90" s="27"/>
      <c r="AT90" s="27"/>
      <c r="AU90" s="27"/>
      <c r="AV90" s="27"/>
      <c r="AW90" s="27"/>
      <c r="AX90" s="28"/>
      <c r="AY90" s="26" t="s">
        <v>151</v>
      </c>
      <c r="AZ90" s="27"/>
      <c r="BA90" s="27"/>
      <c r="BB90" s="27"/>
      <c r="BC90" s="27"/>
      <c r="BD90" s="27"/>
      <c r="BE90" s="28"/>
      <c r="BF90" s="203">
        <v>1</v>
      </c>
      <c r="BG90" s="204"/>
      <c r="BH90" s="204"/>
      <c r="BI90" s="204"/>
      <c r="BJ90" s="204"/>
      <c r="BK90" s="204"/>
      <c r="BL90" s="205"/>
      <c r="BM90" s="203">
        <v>0</v>
      </c>
      <c r="BN90" s="204"/>
      <c r="BO90" s="204"/>
      <c r="BP90" s="204"/>
      <c r="BQ90" s="204"/>
      <c r="BR90" s="204"/>
      <c r="BS90" s="205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</row>
    <row r="91" spans="1:97" s="141" customFormat="1" ht="32.25" customHeight="1" x14ac:dyDescent="0.2">
      <c r="A91" s="132"/>
      <c r="B91" s="191">
        <v>3</v>
      </c>
      <c r="C91" s="192"/>
      <c r="D91" s="192"/>
      <c r="E91" s="192"/>
      <c r="F91" s="192"/>
      <c r="G91" s="193"/>
      <c r="H91" s="194" t="s">
        <v>146</v>
      </c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6"/>
      <c r="AD91" s="29"/>
      <c r="AE91" s="30"/>
      <c r="AF91" s="30"/>
      <c r="AG91" s="30"/>
      <c r="AH91" s="30"/>
      <c r="AI91" s="30"/>
      <c r="AJ91" s="31"/>
      <c r="AK91" s="29"/>
      <c r="AL91" s="30"/>
      <c r="AM91" s="30"/>
      <c r="AN91" s="30"/>
      <c r="AO91" s="30"/>
      <c r="AP91" s="30"/>
      <c r="AQ91" s="31"/>
      <c r="AR91" s="29"/>
      <c r="AS91" s="30"/>
      <c r="AT91" s="30"/>
      <c r="AU91" s="30"/>
      <c r="AV91" s="30"/>
      <c r="AW91" s="30"/>
      <c r="AX91" s="31"/>
      <c r="AY91" s="29"/>
      <c r="AZ91" s="30"/>
      <c r="BA91" s="30"/>
      <c r="BB91" s="30"/>
      <c r="BC91" s="30"/>
      <c r="BD91" s="30"/>
      <c r="BE91" s="31"/>
      <c r="BF91" s="206"/>
      <c r="BG91" s="207"/>
      <c r="BH91" s="207"/>
      <c r="BI91" s="207"/>
      <c r="BJ91" s="207"/>
      <c r="BK91" s="207"/>
      <c r="BL91" s="208"/>
      <c r="BM91" s="206"/>
      <c r="BN91" s="207"/>
      <c r="BO91" s="207"/>
      <c r="BP91" s="207"/>
      <c r="BQ91" s="207"/>
      <c r="BR91" s="207"/>
      <c r="BS91" s="208"/>
      <c r="BT91" s="133"/>
      <c r="BU91" s="133"/>
      <c r="BV91" s="133"/>
      <c r="BW91" s="133"/>
      <c r="BX91" s="133"/>
      <c r="BY91" s="133"/>
      <c r="BZ91" s="133"/>
      <c r="CA91" s="133"/>
      <c r="CB91" s="133"/>
      <c r="CC91" s="133"/>
      <c r="CD91" s="133"/>
      <c r="CE91" s="133"/>
      <c r="CF91" s="133"/>
      <c r="CG91" s="133"/>
      <c r="CH91" s="133"/>
      <c r="CI91" s="133"/>
      <c r="CJ91" s="133"/>
      <c r="CK91" s="133"/>
      <c r="CL91" s="133"/>
      <c r="CM91" s="133"/>
      <c r="CN91" s="133"/>
      <c r="CO91" s="133"/>
      <c r="CP91" s="133"/>
      <c r="CQ91" s="133"/>
      <c r="CR91" s="133"/>
      <c r="CS91" s="133"/>
    </row>
    <row r="92" spans="1:97" ht="25.5" customHeight="1" x14ac:dyDescent="0.25">
      <c r="B92" s="200" t="s">
        <v>120</v>
      </c>
      <c r="C92" s="201"/>
      <c r="D92" s="201"/>
      <c r="E92" s="201"/>
      <c r="F92" s="201"/>
      <c r="G92" s="202"/>
      <c r="H92" s="127" t="s">
        <v>91</v>
      </c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9"/>
      <c r="AD92" s="26" t="s">
        <v>151</v>
      </c>
      <c r="AE92" s="27"/>
      <c r="AF92" s="27"/>
      <c r="AG92" s="27"/>
      <c r="AH92" s="27"/>
      <c r="AI92" s="27"/>
      <c r="AJ92" s="28"/>
      <c r="AK92" s="26" t="s">
        <v>151</v>
      </c>
      <c r="AL92" s="27"/>
      <c r="AM92" s="27"/>
      <c r="AN92" s="27"/>
      <c r="AO92" s="27"/>
      <c r="AP92" s="27"/>
      <c r="AQ92" s="28"/>
      <c r="AR92" s="26" t="s">
        <v>151</v>
      </c>
      <c r="AS92" s="27"/>
      <c r="AT92" s="27"/>
      <c r="AU92" s="27"/>
      <c r="AV92" s="27"/>
      <c r="AW92" s="27"/>
      <c r="AX92" s="28"/>
      <c r="AY92" s="26" t="s">
        <v>153</v>
      </c>
      <c r="AZ92" s="27"/>
      <c r="BA92" s="27"/>
      <c r="BB92" s="27"/>
      <c r="BC92" s="27"/>
      <c r="BD92" s="27"/>
      <c r="BE92" s="28"/>
      <c r="BF92" s="203">
        <v>1</v>
      </c>
      <c r="BG92" s="204"/>
      <c r="BH92" s="204"/>
      <c r="BI92" s="204"/>
      <c r="BJ92" s="204"/>
      <c r="BK92" s="204"/>
      <c r="BL92" s="205"/>
      <c r="BM92" s="203">
        <v>0.4</v>
      </c>
      <c r="BN92" s="204"/>
      <c r="BO92" s="204"/>
      <c r="BP92" s="204"/>
      <c r="BQ92" s="204"/>
      <c r="BR92" s="204"/>
      <c r="BS92" s="205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</row>
    <row r="93" spans="1:97" ht="25.5" customHeight="1" x14ac:dyDescent="0.25">
      <c r="B93" s="200" t="s">
        <v>121</v>
      </c>
      <c r="C93" s="201"/>
      <c r="D93" s="201"/>
      <c r="E93" s="201"/>
      <c r="F93" s="201"/>
      <c r="G93" s="202"/>
      <c r="H93" s="127" t="s">
        <v>93</v>
      </c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9"/>
      <c r="AD93" s="26" t="s">
        <v>151</v>
      </c>
      <c r="AE93" s="27"/>
      <c r="AF93" s="27"/>
      <c r="AG93" s="27"/>
      <c r="AH93" s="27"/>
      <c r="AI93" s="27"/>
      <c r="AJ93" s="28"/>
      <c r="AK93" s="26" t="s">
        <v>151</v>
      </c>
      <c r="AL93" s="27"/>
      <c r="AM93" s="27"/>
      <c r="AN93" s="27"/>
      <c r="AO93" s="27"/>
      <c r="AP93" s="27"/>
      <c r="AQ93" s="28"/>
      <c r="AR93" s="26" t="s">
        <v>151</v>
      </c>
      <c r="AS93" s="27"/>
      <c r="AT93" s="27"/>
      <c r="AU93" s="27"/>
      <c r="AV93" s="27"/>
      <c r="AW93" s="27"/>
      <c r="AX93" s="28"/>
      <c r="AY93" s="26" t="s">
        <v>153</v>
      </c>
      <c r="AZ93" s="27"/>
      <c r="BA93" s="27"/>
      <c r="BB93" s="27"/>
      <c r="BC93" s="27"/>
      <c r="BD93" s="27"/>
      <c r="BE93" s="28"/>
      <c r="BF93" s="203">
        <v>1</v>
      </c>
      <c r="BG93" s="204"/>
      <c r="BH93" s="204"/>
      <c r="BI93" s="204"/>
      <c r="BJ93" s="204"/>
      <c r="BK93" s="204"/>
      <c r="BL93" s="205"/>
      <c r="BM93" s="203">
        <v>0.4</v>
      </c>
      <c r="BN93" s="204"/>
      <c r="BO93" s="204"/>
      <c r="BP93" s="204"/>
      <c r="BQ93" s="204"/>
      <c r="BR93" s="204"/>
      <c r="BS93" s="205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</row>
    <row r="94" spans="1:97" ht="25.5" customHeight="1" x14ac:dyDescent="0.25">
      <c r="B94" s="200" t="s">
        <v>122</v>
      </c>
      <c r="C94" s="201"/>
      <c r="D94" s="201"/>
      <c r="E94" s="201"/>
      <c r="F94" s="201"/>
      <c r="G94" s="202"/>
      <c r="H94" s="127" t="s">
        <v>95</v>
      </c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29"/>
      <c r="AD94" s="26" t="s">
        <v>151</v>
      </c>
      <c r="AE94" s="27"/>
      <c r="AF94" s="27"/>
      <c r="AG94" s="27"/>
      <c r="AH94" s="27"/>
      <c r="AI94" s="27"/>
      <c r="AJ94" s="28"/>
      <c r="AK94" s="26" t="s">
        <v>152</v>
      </c>
      <c r="AL94" s="27"/>
      <c r="AM94" s="27"/>
      <c r="AN94" s="27"/>
      <c r="AO94" s="27"/>
      <c r="AP94" s="27"/>
      <c r="AQ94" s="28"/>
      <c r="AR94" s="26" t="s">
        <v>151</v>
      </c>
      <c r="AS94" s="27"/>
      <c r="AT94" s="27"/>
      <c r="AU94" s="27"/>
      <c r="AV94" s="27"/>
      <c r="AW94" s="27"/>
      <c r="AX94" s="28"/>
      <c r="AY94" s="26" t="s">
        <v>153</v>
      </c>
      <c r="AZ94" s="27"/>
      <c r="BA94" s="27"/>
      <c r="BB94" s="27"/>
      <c r="BC94" s="27"/>
      <c r="BD94" s="27"/>
      <c r="BE94" s="28"/>
      <c r="BF94" s="203">
        <v>1</v>
      </c>
      <c r="BG94" s="204"/>
      <c r="BH94" s="204"/>
      <c r="BI94" s="204"/>
      <c r="BJ94" s="204"/>
      <c r="BK94" s="204"/>
      <c r="BL94" s="205"/>
      <c r="BM94" s="203">
        <v>0.4</v>
      </c>
      <c r="BN94" s="204"/>
      <c r="BO94" s="204"/>
      <c r="BP94" s="204"/>
      <c r="BQ94" s="204"/>
      <c r="BR94" s="204"/>
      <c r="BS94" s="205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</row>
    <row r="95" spans="1:97" ht="25.5" customHeight="1" x14ac:dyDescent="0.25">
      <c r="B95" s="200" t="s">
        <v>123</v>
      </c>
      <c r="C95" s="201"/>
      <c r="D95" s="201"/>
      <c r="E95" s="201"/>
      <c r="F95" s="201"/>
      <c r="G95" s="202"/>
      <c r="H95" s="127" t="s">
        <v>147</v>
      </c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9"/>
      <c r="AD95" s="26" t="s">
        <v>152</v>
      </c>
      <c r="AE95" s="27"/>
      <c r="AF95" s="27"/>
      <c r="AG95" s="27"/>
      <c r="AH95" s="27"/>
      <c r="AI95" s="27"/>
      <c r="AJ95" s="28"/>
      <c r="AK95" s="26" t="s">
        <v>152</v>
      </c>
      <c r="AL95" s="27"/>
      <c r="AM95" s="27"/>
      <c r="AN95" s="27"/>
      <c r="AO95" s="27"/>
      <c r="AP95" s="27"/>
      <c r="AQ95" s="28"/>
      <c r="AR95" s="26" t="s">
        <v>153</v>
      </c>
      <c r="AS95" s="27"/>
      <c r="AT95" s="27"/>
      <c r="AU95" s="27"/>
      <c r="AV95" s="27"/>
      <c r="AW95" s="27"/>
      <c r="AX95" s="28"/>
      <c r="AY95" s="26" t="s">
        <v>153</v>
      </c>
      <c r="AZ95" s="27"/>
      <c r="BA95" s="27"/>
      <c r="BB95" s="27"/>
      <c r="BC95" s="27"/>
      <c r="BD95" s="27"/>
      <c r="BE95" s="28"/>
      <c r="BF95" s="203">
        <v>1</v>
      </c>
      <c r="BG95" s="204"/>
      <c r="BH95" s="204"/>
      <c r="BI95" s="204"/>
      <c r="BJ95" s="204"/>
      <c r="BK95" s="204"/>
      <c r="BL95" s="205"/>
      <c r="BM95" s="203">
        <v>1</v>
      </c>
      <c r="BN95" s="204"/>
      <c r="BO95" s="204"/>
      <c r="BP95" s="204"/>
      <c r="BQ95" s="204"/>
      <c r="BR95" s="204"/>
      <c r="BS95" s="205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</row>
    <row r="96" spans="1:97" s="141" customFormat="1" ht="29.25" customHeight="1" x14ac:dyDescent="0.2">
      <c r="A96" s="132"/>
      <c r="B96" s="191">
        <v>4</v>
      </c>
      <c r="C96" s="192"/>
      <c r="D96" s="192"/>
      <c r="E96" s="192"/>
      <c r="F96" s="192"/>
      <c r="G96" s="193"/>
      <c r="H96" s="194" t="s">
        <v>97</v>
      </c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6"/>
      <c r="AD96" s="29"/>
      <c r="AE96" s="30"/>
      <c r="AF96" s="30"/>
      <c r="AG96" s="30"/>
      <c r="AH96" s="30"/>
      <c r="AI96" s="30"/>
      <c r="AJ96" s="31"/>
      <c r="AK96" s="29"/>
      <c r="AL96" s="30"/>
      <c r="AM96" s="30"/>
      <c r="AN96" s="30"/>
      <c r="AO96" s="30"/>
      <c r="AP96" s="30"/>
      <c r="AQ96" s="31"/>
      <c r="AR96" s="29"/>
      <c r="AS96" s="30"/>
      <c r="AT96" s="30"/>
      <c r="AU96" s="30"/>
      <c r="AV96" s="30"/>
      <c r="AW96" s="30"/>
      <c r="AX96" s="31"/>
      <c r="AY96" s="29"/>
      <c r="AZ96" s="30"/>
      <c r="BA96" s="30"/>
      <c r="BB96" s="30"/>
      <c r="BC96" s="30"/>
      <c r="BD96" s="30"/>
      <c r="BE96" s="31"/>
      <c r="BF96" s="206"/>
      <c r="BG96" s="207"/>
      <c r="BH96" s="207"/>
      <c r="BI96" s="207"/>
      <c r="BJ96" s="207"/>
      <c r="BK96" s="207"/>
      <c r="BL96" s="208"/>
      <c r="BM96" s="206"/>
      <c r="BN96" s="207"/>
      <c r="BO96" s="207"/>
      <c r="BP96" s="207"/>
      <c r="BQ96" s="207"/>
      <c r="BR96" s="207"/>
      <c r="BS96" s="208"/>
      <c r="BT96" s="133"/>
      <c r="BU96" s="133"/>
      <c r="BV96" s="133"/>
      <c r="BW96" s="133"/>
      <c r="BX96" s="133"/>
      <c r="BY96" s="133"/>
      <c r="BZ96" s="133"/>
      <c r="CA96" s="133"/>
      <c r="CB96" s="133"/>
      <c r="CC96" s="133"/>
      <c r="CD96" s="133"/>
      <c r="CE96" s="133"/>
      <c r="CF96" s="133"/>
      <c r="CG96" s="133"/>
      <c r="CH96" s="133"/>
      <c r="CI96" s="133"/>
      <c r="CJ96" s="133"/>
      <c r="CK96" s="133"/>
      <c r="CL96" s="133"/>
      <c r="CM96" s="133"/>
      <c r="CN96" s="133"/>
      <c r="CO96" s="133"/>
      <c r="CP96" s="133"/>
      <c r="CQ96" s="133"/>
      <c r="CR96" s="133"/>
      <c r="CS96" s="133"/>
    </row>
    <row r="97" spans="1:99" ht="25.5" customHeight="1" x14ac:dyDescent="0.25">
      <c r="B97" s="200" t="s">
        <v>124</v>
      </c>
      <c r="C97" s="201"/>
      <c r="D97" s="201"/>
      <c r="E97" s="201"/>
      <c r="F97" s="201"/>
      <c r="G97" s="202"/>
      <c r="H97" s="127" t="s">
        <v>148</v>
      </c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9"/>
      <c r="AD97" s="26" t="s">
        <v>152</v>
      </c>
      <c r="AE97" s="27"/>
      <c r="AF97" s="27"/>
      <c r="AG97" s="27"/>
      <c r="AH97" s="27"/>
      <c r="AI97" s="27"/>
      <c r="AJ97" s="28"/>
      <c r="AK97" s="26" t="s">
        <v>153</v>
      </c>
      <c r="AL97" s="27"/>
      <c r="AM97" s="27"/>
      <c r="AN97" s="27"/>
      <c r="AO97" s="27"/>
      <c r="AP97" s="27"/>
      <c r="AQ97" s="28"/>
      <c r="AR97" s="26" t="s">
        <v>151</v>
      </c>
      <c r="AS97" s="27"/>
      <c r="AT97" s="27"/>
      <c r="AU97" s="27"/>
      <c r="AV97" s="27"/>
      <c r="AW97" s="27"/>
      <c r="AX97" s="28"/>
      <c r="AY97" s="26" t="s">
        <v>153</v>
      </c>
      <c r="AZ97" s="27"/>
      <c r="BA97" s="27"/>
      <c r="BB97" s="27"/>
      <c r="BC97" s="27"/>
      <c r="BD97" s="27"/>
      <c r="BE97" s="28"/>
      <c r="BF97" s="203">
        <v>1</v>
      </c>
      <c r="BG97" s="204"/>
      <c r="BH97" s="204"/>
      <c r="BI97" s="204"/>
      <c r="BJ97" s="204"/>
      <c r="BK97" s="204"/>
      <c r="BL97" s="205"/>
      <c r="BM97" s="203">
        <v>0.4</v>
      </c>
      <c r="BN97" s="204"/>
      <c r="BO97" s="204"/>
      <c r="BP97" s="204"/>
      <c r="BQ97" s="204"/>
      <c r="BR97" s="204"/>
      <c r="BS97" s="205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</row>
    <row r="98" spans="1:99" ht="25.5" customHeight="1" x14ac:dyDescent="0.25">
      <c r="B98" s="200" t="s">
        <v>125</v>
      </c>
      <c r="C98" s="201"/>
      <c r="D98" s="201"/>
      <c r="E98" s="201"/>
      <c r="F98" s="201"/>
      <c r="G98" s="202"/>
      <c r="H98" s="127" t="s">
        <v>149</v>
      </c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9"/>
      <c r="AD98" s="26" t="s">
        <v>153</v>
      </c>
      <c r="AE98" s="27"/>
      <c r="AF98" s="27"/>
      <c r="AG98" s="27"/>
      <c r="AH98" s="27"/>
      <c r="AI98" s="27"/>
      <c r="AJ98" s="28"/>
      <c r="AK98" s="26" t="s">
        <v>153</v>
      </c>
      <c r="AL98" s="27"/>
      <c r="AM98" s="27"/>
      <c r="AN98" s="27"/>
      <c r="AO98" s="27"/>
      <c r="AP98" s="27"/>
      <c r="AQ98" s="28"/>
      <c r="AR98" s="26" t="s">
        <v>153</v>
      </c>
      <c r="AS98" s="27"/>
      <c r="AT98" s="27"/>
      <c r="AU98" s="27"/>
      <c r="AV98" s="27"/>
      <c r="AW98" s="27"/>
      <c r="AX98" s="28"/>
      <c r="AY98" s="26" t="s">
        <v>153</v>
      </c>
      <c r="AZ98" s="27"/>
      <c r="BA98" s="27"/>
      <c r="BB98" s="27"/>
      <c r="BC98" s="27"/>
      <c r="BD98" s="27"/>
      <c r="BE98" s="28"/>
      <c r="BF98" s="203">
        <v>1</v>
      </c>
      <c r="BG98" s="204"/>
      <c r="BH98" s="204"/>
      <c r="BI98" s="204"/>
      <c r="BJ98" s="204"/>
      <c r="BK98" s="204"/>
      <c r="BL98" s="205"/>
      <c r="BM98" s="203">
        <v>1</v>
      </c>
      <c r="BN98" s="204"/>
      <c r="BO98" s="204"/>
      <c r="BP98" s="204"/>
      <c r="BQ98" s="204"/>
      <c r="BR98" s="204"/>
      <c r="BS98" s="205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2"/>
      <c r="CP98" s="32"/>
      <c r="CQ98" s="32"/>
      <c r="CR98" s="32"/>
      <c r="CS98" s="32"/>
    </row>
    <row r="101" spans="1:99" s="111" customFormat="1" ht="35.25" customHeight="1" x14ac:dyDescent="0.25">
      <c r="A101" s="209" t="s">
        <v>98</v>
      </c>
      <c r="B101" s="210" t="s">
        <v>101</v>
      </c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  <c r="BI101" s="210"/>
      <c r="BJ101" s="210"/>
      <c r="BK101" s="210"/>
      <c r="BL101" s="210"/>
      <c r="BM101" s="210"/>
      <c r="BN101" s="210"/>
      <c r="BO101" s="210"/>
      <c r="BP101" s="210"/>
      <c r="BQ101" s="210"/>
      <c r="BR101" s="210"/>
      <c r="BS101" s="210"/>
      <c r="BT101" s="210"/>
      <c r="BU101" s="210"/>
      <c r="BV101" s="210"/>
      <c r="BW101" s="210"/>
      <c r="BX101" s="210"/>
      <c r="BY101" s="210"/>
      <c r="BZ101" s="210"/>
      <c r="CA101" s="210"/>
      <c r="CB101" s="210"/>
      <c r="CC101" s="210"/>
      <c r="CD101" s="210"/>
      <c r="CE101" s="210"/>
      <c r="CF101" s="210"/>
      <c r="CG101" s="210"/>
      <c r="CH101" s="210"/>
      <c r="CI101" s="210"/>
      <c r="CJ101" s="210"/>
      <c r="CK101" s="210"/>
      <c r="CL101" s="210"/>
      <c r="CM101" s="210"/>
      <c r="CN101" s="210"/>
      <c r="CO101" s="210"/>
      <c r="CP101" s="210"/>
      <c r="CQ101" s="210"/>
      <c r="CR101" s="210"/>
      <c r="CS101" s="210"/>
      <c r="CT101" s="210"/>
      <c r="CU101" s="210"/>
    </row>
    <row r="102" spans="1:99" ht="54" customHeight="1" x14ac:dyDescent="0.25">
      <c r="A102" s="87" t="s">
        <v>99</v>
      </c>
      <c r="B102" s="211" t="s">
        <v>102</v>
      </c>
      <c r="C102" s="211"/>
      <c r="D102" s="211"/>
      <c r="E102" s="211"/>
      <c r="F102" s="211"/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Q102" s="211"/>
      <c r="R102" s="211"/>
      <c r="S102" s="211"/>
      <c r="T102" s="211"/>
      <c r="U102" s="21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/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  <c r="BI102" s="211"/>
      <c r="BJ102" s="211"/>
      <c r="BK102" s="211"/>
      <c r="BL102" s="211"/>
      <c r="BM102" s="211"/>
      <c r="BN102" s="211"/>
      <c r="BO102" s="211"/>
      <c r="BP102" s="211"/>
      <c r="BQ102" s="211"/>
      <c r="BR102" s="211"/>
      <c r="BS102" s="211"/>
      <c r="BT102" s="211"/>
      <c r="BU102" s="211"/>
      <c r="BV102" s="211"/>
      <c r="BW102" s="211"/>
      <c r="BX102" s="211"/>
      <c r="BY102" s="211"/>
      <c r="BZ102" s="211"/>
      <c r="CA102" s="211"/>
      <c r="CB102" s="211"/>
      <c r="CC102" s="211"/>
      <c r="CD102" s="211"/>
      <c r="CE102" s="211"/>
      <c r="CF102" s="211"/>
      <c r="CG102" s="211"/>
      <c r="CH102" s="211"/>
      <c r="CI102" s="211"/>
      <c r="CJ102" s="211"/>
      <c r="CK102" s="211"/>
      <c r="CL102" s="211"/>
      <c r="CM102" s="211"/>
      <c r="CN102" s="211"/>
      <c r="CO102" s="211"/>
      <c r="CP102" s="211"/>
      <c r="CQ102" s="211"/>
      <c r="CR102" s="211"/>
      <c r="CS102" s="211"/>
    </row>
    <row r="103" spans="1:99" x14ac:dyDescent="0.25">
      <c r="B103" s="212"/>
    </row>
    <row r="136" spans="1:99" ht="42" customHeight="1" x14ac:dyDescent="0.25"/>
    <row r="137" spans="1:99" s="111" customFormat="1" ht="35.25" customHeight="1" thickBot="1" x14ac:dyDescent="0.3">
      <c r="A137" s="209" t="s">
        <v>100</v>
      </c>
      <c r="B137" s="210" t="s">
        <v>103</v>
      </c>
      <c r="C137" s="210"/>
      <c r="D137" s="210"/>
      <c r="E137" s="210"/>
      <c r="F137" s="210"/>
      <c r="G137" s="210"/>
      <c r="H137" s="210"/>
      <c r="I137" s="210"/>
      <c r="J137" s="210"/>
      <c r="K137" s="210"/>
      <c r="L137" s="210"/>
      <c r="M137" s="210"/>
      <c r="N137" s="210"/>
      <c r="O137" s="210"/>
      <c r="P137" s="210"/>
      <c r="Q137" s="210"/>
      <c r="R137" s="210"/>
      <c r="S137" s="210"/>
      <c r="T137" s="210"/>
      <c r="U137" s="210"/>
      <c r="V137" s="210"/>
      <c r="W137" s="210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/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  <c r="BI137" s="210"/>
      <c r="BJ137" s="210"/>
      <c r="BK137" s="210"/>
      <c r="BL137" s="210"/>
      <c r="BM137" s="210"/>
      <c r="BN137" s="210"/>
      <c r="BO137" s="210"/>
      <c r="BP137" s="210"/>
      <c r="BQ137" s="210"/>
      <c r="BR137" s="210"/>
      <c r="BS137" s="210"/>
      <c r="BT137" s="210"/>
      <c r="BU137" s="210"/>
      <c r="BV137" s="210"/>
      <c r="BW137" s="210"/>
      <c r="BX137" s="210"/>
      <c r="BY137" s="210"/>
      <c r="BZ137" s="210"/>
      <c r="CA137" s="210"/>
      <c r="CB137" s="210"/>
      <c r="CC137" s="210"/>
      <c r="CD137" s="210"/>
      <c r="CE137" s="210"/>
      <c r="CF137" s="210"/>
      <c r="CG137" s="210"/>
      <c r="CH137" s="210"/>
      <c r="CI137" s="210"/>
      <c r="CJ137" s="210"/>
      <c r="CK137" s="210"/>
      <c r="CL137" s="210"/>
      <c r="CM137" s="210"/>
      <c r="CN137" s="210"/>
      <c r="CO137" s="210"/>
      <c r="CP137" s="210"/>
      <c r="CQ137" s="210"/>
      <c r="CR137" s="210"/>
      <c r="CS137" s="210"/>
      <c r="CT137" s="210"/>
      <c r="CU137" s="210"/>
    </row>
    <row r="138" spans="1:99" ht="35.25" customHeight="1" x14ac:dyDescent="0.25">
      <c r="B138" s="17" t="s">
        <v>126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9"/>
    </row>
    <row r="139" spans="1:99" ht="35.25" customHeight="1" x14ac:dyDescent="0.25">
      <c r="B139" s="20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2"/>
    </row>
    <row r="140" spans="1:99" ht="87.75" customHeight="1" thickBot="1" x14ac:dyDescent="0.3">
      <c r="B140" s="23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5"/>
    </row>
  </sheetData>
  <mergeCells count="508">
    <mergeCell ref="CC37:CJ37"/>
    <mergeCell ref="B37:F37"/>
    <mergeCell ref="G37:AC37"/>
    <mergeCell ref="AD37:AJ37"/>
    <mergeCell ref="AK37:AQ37"/>
    <mergeCell ref="AR37:AX37"/>
    <mergeCell ref="AY37:BE37"/>
    <mergeCell ref="BF37:BL37"/>
    <mergeCell ref="BM37:BT37"/>
    <mergeCell ref="BU37:CB37"/>
    <mergeCell ref="BU35:CB35"/>
    <mergeCell ref="CC35:CJ35"/>
    <mergeCell ref="B36:F36"/>
    <mergeCell ref="G36:AC36"/>
    <mergeCell ref="AD36:AJ36"/>
    <mergeCell ref="AK36:AQ36"/>
    <mergeCell ref="AR36:AX36"/>
    <mergeCell ref="AY36:BE36"/>
    <mergeCell ref="BF36:BL36"/>
    <mergeCell ref="BM36:BT36"/>
    <mergeCell ref="BU36:CB36"/>
    <mergeCell ref="CC36:CJ36"/>
    <mergeCell ref="CC43:CJ44"/>
    <mergeCell ref="B44:F44"/>
    <mergeCell ref="G44:AC44"/>
    <mergeCell ref="AD44:AJ44"/>
    <mergeCell ref="AK44:AQ44"/>
    <mergeCell ref="AR44:AX44"/>
    <mergeCell ref="AY44:BE44"/>
    <mergeCell ref="BF44:BL44"/>
    <mergeCell ref="B43:F43"/>
    <mergeCell ref="G43:AC43"/>
    <mergeCell ref="AD43:AJ43"/>
    <mergeCell ref="AK43:AQ43"/>
    <mergeCell ref="AR43:AX43"/>
    <mergeCell ref="AY43:BE43"/>
    <mergeCell ref="BF43:BL43"/>
    <mergeCell ref="BM43:BT44"/>
    <mergeCell ref="BU43:CB44"/>
    <mergeCell ref="CC41:CJ41"/>
    <mergeCell ref="B42:F42"/>
    <mergeCell ref="G42:AC42"/>
    <mergeCell ref="AD42:AJ42"/>
    <mergeCell ref="AK42:AQ42"/>
    <mergeCell ref="AR42:AX42"/>
    <mergeCell ref="AY42:BE42"/>
    <mergeCell ref="BF42:BL42"/>
    <mergeCell ref="BM42:BT42"/>
    <mergeCell ref="BU42:CB42"/>
    <mergeCell ref="CC42:CJ42"/>
    <mergeCell ref="B41:F41"/>
    <mergeCell ref="G41:AC41"/>
    <mergeCell ref="AD41:AJ41"/>
    <mergeCell ref="AK41:AQ41"/>
    <mergeCell ref="AR41:AX41"/>
    <mergeCell ref="AY41:BE41"/>
    <mergeCell ref="BF41:BL41"/>
    <mergeCell ref="BM41:BT41"/>
    <mergeCell ref="BU41:CB41"/>
    <mergeCell ref="CC39:CJ39"/>
    <mergeCell ref="B40:F40"/>
    <mergeCell ref="G40:AC40"/>
    <mergeCell ref="AD40:AJ40"/>
    <mergeCell ref="AK40:AQ40"/>
    <mergeCell ref="AR40:AX40"/>
    <mergeCell ref="AY40:BE40"/>
    <mergeCell ref="BF40:BL40"/>
    <mergeCell ref="BM40:BT40"/>
    <mergeCell ref="BU40:CB40"/>
    <mergeCell ref="CC40:CJ40"/>
    <mergeCell ref="A1:BF1"/>
    <mergeCell ref="B4:Y4"/>
    <mergeCell ref="Z4:BF4"/>
    <mergeCell ref="B5:Y5"/>
    <mergeCell ref="Z5:BF5"/>
    <mergeCell ref="B39:F39"/>
    <mergeCell ref="G39:AC39"/>
    <mergeCell ref="AD39:AJ39"/>
    <mergeCell ref="AK39:AQ39"/>
    <mergeCell ref="AR39:AX39"/>
    <mergeCell ref="AY39:BE39"/>
    <mergeCell ref="BF39:BL39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8:Y8"/>
    <mergeCell ref="Z8:BF8"/>
    <mergeCell ref="BM19:BT21"/>
    <mergeCell ref="BU19:CB21"/>
    <mergeCell ref="CC19:CJ21"/>
    <mergeCell ref="AD22:AJ22"/>
    <mergeCell ref="AK22:AQ22"/>
    <mergeCell ref="AR22:AX22"/>
    <mergeCell ref="AY22:BE22"/>
    <mergeCell ref="BM22:CJ22"/>
    <mergeCell ref="B15:Y15"/>
    <mergeCell ref="Z15:BF15"/>
    <mergeCell ref="B19:F22"/>
    <mergeCell ref="G19:AC22"/>
    <mergeCell ref="AD19:AQ21"/>
    <mergeCell ref="AR19:BE21"/>
    <mergeCell ref="BF19:BL22"/>
    <mergeCell ref="CC38:CJ38"/>
    <mergeCell ref="BF26:BL26"/>
    <mergeCell ref="BM26:BT26"/>
    <mergeCell ref="BU26:CB26"/>
    <mergeCell ref="CC26:CJ26"/>
    <mergeCell ref="B38:F38"/>
    <mergeCell ref="G38:AC38"/>
    <mergeCell ref="AD38:AJ38"/>
    <mergeCell ref="AK38:AQ38"/>
    <mergeCell ref="AR38:AX38"/>
    <mergeCell ref="AY38:BE38"/>
    <mergeCell ref="B26:F26"/>
    <mergeCell ref="G26:AC26"/>
    <mergeCell ref="AD26:AJ26"/>
    <mergeCell ref="AK26:AQ26"/>
    <mergeCell ref="AR26:AX26"/>
    <mergeCell ref="AY26:BE26"/>
    <mergeCell ref="BF38:BL38"/>
    <mergeCell ref="BM38:BT38"/>
    <mergeCell ref="BU38:CB38"/>
    <mergeCell ref="CC32:CJ32"/>
    <mergeCell ref="B32:F32"/>
    <mergeCell ref="G32:AC32"/>
    <mergeCell ref="AD32:AJ32"/>
    <mergeCell ref="AK32:AQ32"/>
    <mergeCell ref="AR32:AX32"/>
    <mergeCell ref="AY32:BE32"/>
    <mergeCell ref="BF32:BL32"/>
    <mergeCell ref="BM32:BT32"/>
    <mergeCell ref="BU32:CB32"/>
    <mergeCell ref="B45:AC45"/>
    <mergeCell ref="AD45:AQ45"/>
    <mergeCell ref="AR45:AX45"/>
    <mergeCell ref="AY45:BE45"/>
    <mergeCell ref="BF45:BL45"/>
    <mergeCell ref="BM45:BT45"/>
    <mergeCell ref="BU45:CB45"/>
    <mergeCell ref="BU33:CB33"/>
    <mergeCell ref="BM39:BT39"/>
    <mergeCell ref="BU39:CB39"/>
    <mergeCell ref="B35:F35"/>
    <mergeCell ref="G35:AC35"/>
    <mergeCell ref="AD35:AJ35"/>
    <mergeCell ref="AK35:AQ35"/>
    <mergeCell ref="AR35:AX35"/>
    <mergeCell ref="AY35:BE35"/>
    <mergeCell ref="BF35:BL35"/>
    <mergeCell ref="BM35:BT35"/>
    <mergeCell ref="CC45:CJ45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CH52:CQ52"/>
    <mergeCell ref="B53:F53"/>
    <mergeCell ref="G53:Y53"/>
    <mergeCell ref="Z53:AI53"/>
    <mergeCell ref="AJ53:AS53"/>
    <mergeCell ref="AT53:BC53"/>
    <mergeCell ref="BD53:BM53"/>
    <mergeCell ref="B74:J74"/>
    <mergeCell ref="K74:O74"/>
    <mergeCell ref="B73:J73"/>
    <mergeCell ref="K73:O73"/>
    <mergeCell ref="B72:J72"/>
    <mergeCell ref="K72:O72"/>
    <mergeCell ref="B71:J71"/>
    <mergeCell ref="K71:O71"/>
    <mergeCell ref="B69:J70"/>
    <mergeCell ref="K69:O70"/>
    <mergeCell ref="BX53:CG56"/>
    <mergeCell ref="CH53:CQ56"/>
    <mergeCell ref="P69:AQ69"/>
    <mergeCell ref="P70:AC70"/>
    <mergeCell ref="AD70:AQ70"/>
    <mergeCell ref="B68:AQ68"/>
    <mergeCell ref="B55:F55"/>
    <mergeCell ref="AD83:AQ83"/>
    <mergeCell ref="AR83:BE83"/>
    <mergeCell ref="AD84:AJ84"/>
    <mergeCell ref="AK84:AQ84"/>
    <mergeCell ref="AR84:AX84"/>
    <mergeCell ref="AY84:BE84"/>
    <mergeCell ref="B78:CU78"/>
    <mergeCell ref="B79:CU79"/>
    <mergeCell ref="B82:G84"/>
    <mergeCell ref="H82:AC84"/>
    <mergeCell ref="AD82:BE82"/>
    <mergeCell ref="BF82:BL84"/>
    <mergeCell ref="BM82:BS84"/>
    <mergeCell ref="BT82:CF84"/>
    <mergeCell ref="CG82:CS84"/>
    <mergeCell ref="BF85:BL85"/>
    <mergeCell ref="BM85:BS85"/>
    <mergeCell ref="BT85:CF85"/>
    <mergeCell ref="CG85:CS85"/>
    <mergeCell ref="B86:G86"/>
    <mergeCell ref="H86:AC86"/>
    <mergeCell ref="AD86:AJ86"/>
    <mergeCell ref="AK86:AQ86"/>
    <mergeCell ref="AR86:AX86"/>
    <mergeCell ref="AY86:BE86"/>
    <mergeCell ref="B85:G85"/>
    <mergeCell ref="H85:AC85"/>
    <mergeCell ref="AD85:AJ85"/>
    <mergeCell ref="AK85:AQ85"/>
    <mergeCell ref="AR85:AX85"/>
    <mergeCell ref="AY85:BE85"/>
    <mergeCell ref="BF86:BL86"/>
    <mergeCell ref="BM86:BS86"/>
    <mergeCell ref="BT86:CF86"/>
    <mergeCell ref="CG86:CS86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BT89:CF89"/>
    <mergeCell ref="BT93:CF93"/>
    <mergeCell ref="CG91:CS91"/>
    <mergeCell ref="B92:G92"/>
    <mergeCell ref="H92:AC92"/>
    <mergeCell ref="AD92:AJ92"/>
    <mergeCell ref="AK92:AQ92"/>
    <mergeCell ref="AR92:AX92"/>
    <mergeCell ref="AY92:BE92"/>
    <mergeCell ref="BF92:BL92"/>
    <mergeCell ref="BM92:BS92"/>
    <mergeCell ref="BT92:CF92"/>
    <mergeCell ref="CG92:CS92"/>
    <mergeCell ref="B91:G91"/>
    <mergeCell ref="H91:AC91"/>
    <mergeCell ref="AD91:AJ91"/>
    <mergeCell ref="AK91:AQ91"/>
    <mergeCell ref="AR91:AX91"/>
    <mergeCell ref="AY91:BE91"/>
    <mergeCell ref="BF91:BL91"/>
    <mergeCell ref="BM91:BS91"/>
    <mergeCell ref="BT91:CF91"/>
    <mergeCell ref="AR95:AX95"/>
    <mergeCell ref="AY95:BE95"/>
    <mergeCell ref="BF95:BL95"/>
    <mergeCell ref="BM95:BS95"/>
    <mergeCell ref="BT95:CF95"/>
    <mergeCell ref="CG93:CS93"/>
    <mergeCell ref="B94:G94"/>
    <mergeCell ref="H94:AC94"/>
    <mergeCell ref="AD94:AJ94"/>
    <mergeCell ref="AK94:AQ94"/>
    <mergeCell ref="AR94:AX94"/>
    <mergeCell ref="AY94:BE94"/>
    <mergeCell ref="BF94:BL94"/>
    <mergeCell ref="BM94:BS94"/>
    <mergeCell ref="BT94:CF94"/>
    <mergeCell ref="CG94:CS94"/>
    <mergeCell ref="B93:G93"/>
    <mergeCell ref="H93:AC93"/>
    <mergeCell ref="AD93:AJ93"/>
    <mergeCell ref="AK93:AQ93"/>
    <mergeCell ref="AR93:AX93"/>
    <mergeCell ref="AY93:BE93"/>
    <mergeCell ref="BF93:BL93"/>
    <mergeCell ref="BM93:BS93"/>
    <mergeCell ref="CG95:CS95"/>
    <mergeCell ref="B96:G96"/>
    <mergeCell ref="H96:AC96"/>
    <mergeCell ref="AD96:AJ96"/>
    <mergeCell ref="AK96:AQ96"/>
    <mergeCell ref="AR96:AX96"/>
    <mergeCell ref="AY96:BE96"/>
    <mergeCell ref="AK98:AQ98"/>
    <mergeCell ref="AR98:AX98"/>
    <mergeCell ref="AY98:BE98"/>
    <mergeCell ref="BF96:BL96"/>
    <mergeCell ref="BM96:BS96"/>
    <mergeCell ref="BT96:CF96"/>
    <mergeCell ref="CG96:CS96"/>
    <mergeCell ref="B97:G97"/>
    <mergeCell ref="H97:AC97"/>
    <mergeCell ref="AD97:AJ97"/>
    <mergeCell ref="AK97:AQ97"/>
    <mergeCell ref="AR97:AX97"/>
    <mergeCell ref="AY97:BE97"/>
    <mergeCell ref="B95:G95"/>
    <mergeCell ref="H95:AC95"/>
    <mergeCell ref="AD95:AJ95"/>
    <mergeCell ref="AK95:AQ95"/>
    <mergeCell ref="B138:CU140"/>
    <mergeCell ref="B101:CU101"/>
    <mergeCell ref="B102:CS102"/>
    <mergeCell ref="B137:CU137"/>
    <mergeCell ref="BF98:BL98"/>
    <mergeCell ref="BM98:BS98"/>
    <mergeCell ref="BT98:CF98"/>
    <mergeCell ref="CG98:CS98"/>
    <mergeCell ref="BF97:BL97"/>
    <mergeCell ref="BM97:BS97"/>
    <mergeCell ref="BT97:CF97"/>
    <mergeCell ref="CG97:CS97"/>
    <mergeCell ref="B98:G98"/>
    <mergeCell ref="H98:AC98"/>
    <mergeCell ref="AD98:AJ98"/>
    <mergeCell ref="CC33:CJ33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BM33:BT33"/>
    <mergeCell ref="CC34:CJ34"/>
    <mergeCell ref="B34:F34"/>
    <mergeCell ref="G34:AC34"/>
    <mergeCell ref="AD34:AJ34"/>
    <mergeCell ref="AK34:AQ34"/>
    <mergeCell ref="AR34:AX34"/>
    <mergeCell ref="AY34:BE34"/>
    <mergeCell ref="BM34:BT34"/>
    <mergeCell ref="BU34:CB34"/>
    <mergeCell ref="CC31:CJ31"/>
    <mergeCell ref="B31:F31"/>
    <mergeCell ref="G31:AC31"/>
    <mergeCell ref="AD31:AJ31"/>
    <mergeCell ref="AK31:AQ31"/>
    <mergeCell ref="AR31:AX31"/>
    <mergeCell ref="AY31:BE31"/>
    <mergeCell ref="BF31:BL31"/>
    <mergeCell ref="BM31:BT31"/>
    <mergeCell ref="BU31:CB31"/>
    <mergeCell ref="AK29:AQ29"/>
    <mergeCell ref="AR29:AX29"/>
    <mergeCell ref="AY29:BE29"/>
    <mergeCell ref="BF29:BL29"/>
    <mergeCell ref="BM29:BT29"/>
    <mergeCell ref="BU29:CB29"/>
    <mergeCell ref="CC30:CJ30"/>
    <mergeCell ref="B30:F30"/>
    <mergeCell ref="G30:AC30"/>
    <mergeCell ref="AD30:AJ30"/>
    <mergeCell ref="AK30:AQ30"/>
    <mergeCell ref="AR30:AX30"/>
    <mergeCell ref="AY30:BE30"/>
    <mergeCell ref="BF30:BL30"/>
    <mergeCell ref="BM30:BT30"/>
    <mergeCell ref="BU30:CB30"/>
    <mergeCell ref="CC29:CJ29"/>
    <mergeCell ref="B29:F29"/>
    <mergeCell ref="G29:AC29"/>
    <mergeCell ref="AD29:AJ29"/>
    <mergeCell ref="CC27:CJ27"/>
    <mergeCell ref="B28:F28"/>
    <mergeCell ref="G28:AC28"/>
    <mergeCell ref="AD28:AJ28"/>
    <mergeCell ref="AK28:AQ28"/>
    <mergeCell ref="AR28:AX28"/>
    <mergeCell ref="AY28:BE28"/>
    <mergeCell ref="BF28:BL28"/>
    <mergeCell ref="BM28:BT28"/>
    <mergeCell ref="BU28:CB28"/>
    <mergeCell ref="CC28:CJ28"/>
    <mergeCell ref="B27:F27"/>
    <mergeCell ref="G27:AC27"/>
    <mergeCell ref="AD27:AJ27"/>
    <mergeCell ref="AK27:AQ27"/>
    <mergeCell ref="AR27:AX27"/>
    <mergeCell ref="AY27:BE27"/>
    <mergeCell ref="BF27:BL27"/>
    <mergeCell ref="BM27:BT27"/>
    <mergeCell ref="BU27:CB27"/>
    <mergeCell ref="BU23:CB23"/>
    <mergeCell ref="CC23:CJ23"/>
    <mergeCell ref="B25:F25"/>
    <mergeCell ref="G25:AC25"/>
    <mergeCell ref="AD25:AJ25"/>
    <mergeCell ref="AK25:AQ25"/>
    <mergeCell ref="AR25:AX25"/>
    <mergeCell ref="AY25:BE25"/>
    <mergeCell ref="BF25:BL25"/>
    <mergeCell ref="BM25:BT25"/>
    <mergeCell ref="B23:F23"/>
    <mergeCell ref="G23:AC23"/>
    <mergeCell ref="AD23:AJ23"/>
    <mergeCell ref="AK23:AQ23"/>
    <mergeCell ref="AR23:AX23"/>
    <mergeCell ref="AY23:BE23"/>
    <mergeCell ref="BF23:BL23"/>
    <mergeCell ref="BM23:BT23"/>
    <mergeCell ref="BM24:BT24"/>
    <mergeCell ref="BU24:CB24"/>
    <mergeCell ref="CC24:CJ24"/>
    <mergeCell ref="BU25:CB25"/>
    <mergeCell ref="CC25:CJ25"/>
    <mergeCell ref="P71:AC71"/>
    <mergeCell ref="P72:AC72"/>
    <mergeCell ref="P73:AC73"/>
    <mergeCell ref="P74:AC74"/>
    <mergeCell ref="AD71:AQ71"/>
    <mergeCell ref="AD72:AQ72"/>
    <mergeCell ref="AD73:AQ73"/>
    <mergeCell ref="AD74:AQ74"/>
    <mergeCell ref="BN53:BW56"/>
    <mergeCell ref="B66:Y66"/>
    <mergeCell ref="Z66:AM66"/>
    <mergeCell ref="AN66:BA66"/>
    <mergeCell ref="BB66:BF66"/>
    <mergeCell ref="B59:CU59"/>
    <mergeCell ref="B64:BF64"/>
    <mergeCell ref="B65:Y65"/>
    <mergeCell ref="Z65:AM65"/>
    <mergeCell ref="AN65:BA65"/>
    <mergeCell ref="BB65:BF65"/>
    <mergeCell ref="B56:F56"/>
    <mergeCell ref="G56:Y56"/>
    <mergeCell ref="Z56:AI56"/>
    <mergeCell ref="AJ56:AS56"/>
    <mergeCell ref="AT56:BC56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46"/>
  <sheetViews>
    <sheetView topLeftCell="A94" workbookViewId="0">
      <selection activeCell="DL105" sqref="DL105"/>
    </sheetView>
  </sheetViews>
  <sheetFormatPr defaultColWidth="1.7109375" defaultRowHeight="15" x14ac:dyDescent="0.25"/>
  <cols>
    <col min="1" max="1" width="6.42578125" style="88" customWidth="1"/>
    <col min="2" max="4" width="1.7109375" style="89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5.140625" style="3" bestFit="1" customWidth="1"/>
    <col min="125" max="16384" width="1.7109375" style="3"/>
  </cols>
  <sheetData>
    <row r="1" spans="1:58" s="76" customFormat="1" ht="20.25" x14ac:dyDescent="0.3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</row>
    <row r="3" spans="1:58" s="80" customFormat="1" ht="15.75" x14ac:dyDescent="0.25">
      <c r="A3" s="77" t="s">
        <v>1</v>
      </c>
      <c r="B3" s="78" t="s">
        <v>2</v>
      </c>
      <c r="C3" s="78"/>
      <c r="D3" s="79"/>
    </row>
    <row r="4" spans="1:58" ht="78.75" customHeight="1" x14ac:dyDescent="0.25">
      <c r="A4" s="81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226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81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222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81" t="s">
        <v>7</v>
      </c>
      <c r="B6" s="84" t="s">
        <v>9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5" t="s">
        <v>229</v>
      </c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58" ht="32.25" customHeight="1" x14ac:dyDescent="0.25">
      <c r="A7" s="81" t="s">
        <v>8</v>
      </c>
      <c r="B7" s="84" t="s">
        <v>11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5" t="str">
        <f>Z6</f>
        <v>г. Нижневартовск, Ханты-Мансийский автономный округ-Югра</v>
      </c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</row>
    <row r="8" spans="1:58" ht="109.5" customHeight="1" x14ac:dyDescent="0.25">
      <c r="A8" s="81" t="s">
        <v>10</v>
      </c>
      <c r="B8" s="84" t="s">
        <v>219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5" t="s">
        <v>220</v>
      </c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</row>
    <row r="10" spans="1:58" s="80" customFormat="1" ht="15.75" x14ac:dyDescent="0.25">
      <c r="A10" s="77" t="s">
        <v>12</v>
      </c>
      <c r="B10" s="86" t="s">
        <v>13</v>
      </c>
      <c r="C10" s="86"/>
      <c r="D10" s="79"/>
    </row>
    <row r="11" spans="1:58" ht="246" customHeight="1" x14ac:dyDescent="0.25">
      <c r="A11" s="87" t="s">
        <v>14</v>
      </c>
      <c r="B11" s="84" t="s">
        <v>15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 t="s">
        <v>104</v>
      </c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</row>
    <row r="12" spans="1:58" ht="165" customHeight="1" x14ac:dyDescent="0.25">
      <c r="A12" s="87" t="s">
        <v>16</v>
      </c>
      <c r="B12" s="84" t="s">
        <v>17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 t="s">
        <v>239</v>
      </c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</row>
    <row r="13" spans="1:58" ht="15" customHeight="1" x14ac:dyDescent="0.25">
      <c r="A13" s="87" t="s">
        <v>18</v>
      </c>
      <c r="B13" s="84" t="s">
        <v>19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5" t="s">
        <v>67</v>
      </c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</row>
    <row r="14" spans="1:58" ht="15" customHeight="1" x14ac:dyDescent="0.25">
      <c r="A14" s="87" t="s">
        <v>20</v>
      </c>
      <c r="B14" s="84" t="s">
        <v>21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5" t="s">
        <v>155</v>
      </c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</row>
    <row r="15" spans="1:58" ht="15" customHeight="1" x14ac:dyDescent="0.25">
      <c r="A15" s="87" t="s">
        <v>23</v>
      </c>
      <c r="B15" s="84" t="s">
        <v>24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5" t="s">
        <v>105</v>
      </c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</row>
    <row r="17" spans="1:88" x14ac:dyDescent="0.25">
      <c r="A17" s="88" t="s">
        <v>25</v>
      </c>
      <c r="B17" s="89" t="s">
        <v>26</v>
      </c>
    </row>
    <row r="19" spans="1:88" ht="15" customHeight="1" x14ac:dyDescent="0.25">
      <c r="B19" s="90" t="s">
        <v>27</v>
      </c>
      <c r="C19" s="90"/>
      <c r="D19" s="90"/>
      <c r="E19" s="90"/>
      <c r="F19" s="90"/>
      <c r="G19" s="90" t="s">
        <v>28</v>
      </c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33" t="s">
        <v>29</v>
      </c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91" t="s">
        <v>30</v>
      </c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3"/>
      <c r="BF19" s="91" t="s">
        <v>31</v>
      </c>
      <c r="BG19" s="92"/>
      <c r="BH19" s="92"/>
      <c r="BI19" s="92"/>
      <c r="BJ19" s="92"/>
      <c r="BK19" s="92"/>
      <c r="BL19" s="93"/>
      <c r="BM19" s="40" t="s">
        <v>266</v>
      </c>
      <c r="BN19" s="40"/>
      <c r="BO19" s="40"/>
      <c r="BP19" s="40"/>
      <c r="BQ19" s="40"/>
      <c r="BR19" s="40"/>
      <c r="BS19" s="40"/>
      <c r="BT19" s="40"/>
      <c r="BU19" s="40" t="s">
        <v>267</v>
      </c>
      <c r="BV19" s="40"/>
      <c r="BW19" s="40"/>
      <c r="BX19" s="40"/>
      <c r="BY19" s="40"/>
      <c r="BZ19" s="40"/>
      <c r="CA19" s="40"/>
      <c r="CB19" s="40"/>
      <c r="CC19" s="40" t="s">
        <v>268</v>
      </c>
      <c r="CD19" s="40"/>
      <c r="CE19" s="40"/>
      <c r="CF19" s="40"/>
      <c r="CG19" s="40"/>
      <c r="CH19" s="40"/>
      <c r="CI19" s="40"/>
      <c r="CJ19" s="40"/>
    </row>
    <row r="20" spans="1:88" ht="15" customHeight="1" x14ac:dyDescent="0.25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94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6"/>
      <c r="BF20" s="94"/>
      <c r="BG20" s="95"/>
      <c r="BH20" s="95"/>
      <c r="BI20" s="95"/>
      <c r="BJ20" s="95"/>
      <c r="BK20" s="95"/>
      <c r="BL20" s="96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</row>
    <row r="21" spans="1:88" ht="15" customHeight="1" x14ac:dyDescent="0.25"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97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9"/>
      <c r="BF21" s="94"/>
      <c r="BG21" s="95"/>
      <c r="BH21" s="95"/>
      <c r="BI21" s="95"/>
      <c r="BJ21" s="95"/>
      <c r="BK21" s="95"/>
      <c r="BL21" s="96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</row>
    <row r="22" spans="1:88" ht="15" customHeight="1" x14ac:dyDescent="0.25"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33" t="s">
        <v>32</v>
      </c>
      <c r="AE22" s="33"/>
      <c r="AF22" s="33"/>
      <c r="AG22" s="33"/>
      <c r="AH22" s="33"/>
      <c r="AI22" s="33"/>
      <c r="AJ22" s="33"/>
      <c r="AK22" s="33" t="s">
        <v>33</v>
      </c>
      <c r="AL22" s="33"/>
      <c r="AM22" s="33"/>
      <c r="AN22" s="33"/>
      <c r="AO22" s="33"/>
      <c r="AP22" s="33"/>
      <c r="AQ22" s="33"/>
      <c r="AR22" s="11" t="s">
        <v>34</v>
      </c>
      <c r="AS22" s="12"/>
      <c r="AT22" s="12"/>
      <c r="AU22" s="12"/>
      <c r="AV22" s="12"/>
      <c r="AW22" s="12"/>
      <c r="AX22" s="13"/>
      <c r="AY22" s="11" t="s">
        <v>35</v>
      </c>
      <c r="AZ22" s="12"/>
      <c r="BA22" s="12"/>
      <c r="BB22" s="12"/>
      <c r="BC22" s="12"/>
      <c r="BD22" s="12"/>
      <c r="BE22" s="13"/>
      <c r="BF22" s="97"/>
      <c r="BG22" s="98"/>
      <c r="BH22" s="98"/>
      <c r="BI22" s="98"/>
      <c r="BJ22" s="98"/>
      <c r="BK22" s="98"/>
      <c r="BL22" s="99"/>
      <c r="BM22" s="40" t="s">
        <v>36</v>
      </c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</row>
    <row r="23" spans="1:88" s="111" customFormat="1" ht="27.75" customHeight="1" x14ac:dyDescent="0.25">
      <c r="A23" s="77"/>
      <c r="B23" s="112">
        <v>1</v>
      </c>
      <c r="C23" s="112"/>
      <c r="D23" s="112"/>
      <c r="E23" s="112"/>
      <c r="F23" s="112"/>
      <c r="G23" s="101" t="s">
        <v>156</v>
      </c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3"/>
      <c r="AD23" s="104">
        <v>2021</v>
      </c>
      <c r="AE23" s="104"/>
      <c r="AF23" s="104"/>
      <c r="AG23" s="104"/>
      <c r="AH23" s="104"/>
      <c r="AI23" s="104"/>
      <c r="AJ23" s="104"/>
      <c r="AK23" s="104">
        <v>2022</v>
      </c>
      <c r="AL23" s="104"/>
      <c r="AM23" s="104"/>
      <c r="AN23" s="104"/>
      <c r="AO23" s="104"/>
      <c r="AP23" s="104"/>
      <c r="AQ23" s="104"/>
      <c r="AR23" s="105">
        <v>1</v>
      </c>
      <c r="AS23" s="106"/>
      <c r="AT23" s="106"/>
      <c r="AU23" s="106"/>
      <c r="AV23" s="106"/>
      <c r="AW23" s="106"/>
      <c r="AX23" s="107"/>
      <c r="AY23" s="105"/>
      <c r="AZ23" s="106"/>
      <c r="BA23" s="106"/>
      <c r="BB23" s="106"/>
      <c r="BC23" s="106"/>
      <c r="BD23" s="106"/>
      <c r="BE23" s="107"/>
      <c r="BF23" s="105" t="s">
        <v>72</v>
      </c>
      <c r="BG23" s="106"/>
      <c r="BH23" s="106"/>
      <c r="BI23" s="106"/>
      <c r="BJ23" s="106"/>
      <c r="BK23" s="106"/>
      <c r="BL23" s="107"/>
      <c r="BM23" s="5">
        <v>4.9109999999999996</v>
      </c>
      <c r="BN23" s="6"/>
      <c r="BO23" s="6"/>
      <c r="BP23" s="6"/>
      <c r="BQ23" s="6"/>
      <c r="BR23" s="6"/>
      <c r="BS23" s="6"/>
      <c r="BT23" s="7"/>
      <c r="BU23" s="5">
        <f>BM23</f>
        <v>4.9109999999999996</v>
      </c>
      <c r="BV23" s="6"/>
      <c r="BW23" s="6"/>
      <c r="BX23" s="6"/>
      <c r="BY23" s="6"/>
      <c r="BZ23" s="6"/>
      <c r="CA23" s="6"/>
      <c r="CB23" s="7"/>
      <c r="CC23" s="5">
        <f>BU23</f>
        <v>4.9109999999999996</v>
      </c>
      <c r="CD23" s="6"/>
      <c r="CE23" s="6"/>
      <c r="CF23" s="6"/>
      <c r="CG23" s="6"/>
      <c r="CH23" s="6"/>
      <c r="CI23" s="6"/>
      <c r="CJ23" s="7"/>
    </row>
    <row r="24" spans="1:88" s="125" customFormat="1" ht="15" customHeight="1" x14ac:dyDescent="0.25">
      <c r="A24" s="119"/>
      <c r="B24" s="120"/>
      <c r="C24" s="120"/>
      <c r="D24" s="120"/>
      <c r="E24" s="120"/>
      <c r="F24" s="120"/>
      <c r="G24" s="216" t="s">
        <v>128</v>
      </c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8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213"/>
      <c r="AS24" s="214"/>
      <c r="AT24" s="214"/>
      <c r="AU24" s="214"/>
      <c r="AV24" s="214"/>
      <c r="AW24" s="214"/>
      <c r="AX24" s="215"/>
      <c r="AY24" s="213"/>
      <c r="AZ24" s="214"/>
      <c r="BA24" s="214"/>
      <c r="BB24" s="214"/>
      <c r="BC24" s="214"/>
      <c r="BD24" s="214"/>
      <c r="BE24" s="215"/>
      <c r="BF24" s="219"/>
      <c r="BG24" s="220"/>
      <c r="BH24" s="220"/>
      <c r="BI24" s="220"/>
      <c r="BJ24" s="220"/>
      <c r="BK24" s="220"/>
      <c r="BL24" s="221"/>
      <c r="BM24" s="14"/>
      <c r="BN24" s="15"/>
      <c r="BO24" s="15"/>
      <c r="BP24" s="15"/>
      <c r="BQ24" s="15"/>
      <c r="BR24" s="15"/>
      <c r="BS24" s="15"/>
      <c r="BT24" s="16"/>
      <c r="BU24" s="14"/>
      <c r="BV24" s="15"/>
      <c r="BW24" s="15"/>
      <c r="BX24" s="15"/>
      <c r="BY24" s="15"/>
      <c r="BZ24" s="15"/>
      <c r="CA24" s="15"/>
      <c r="CB24" s="16"/>
      <c r="CC24" s="14"/>
      <c r="CD24" s="15"/>
      <c r="CE24" s="15"/>
      <c r="CF24" s="15"/>
      <c r="CG24" s="15"/>
      <c r="CH24" s="15"/>
      <c r="CI24" s="15"/>
      <c r="CJ24" s="16"/>
    </row>
    <row r="25" spans="1:88" ht="15.75" x14ac:dyDescent="0.25">
      <c r="B25" s="32"/>
      <c r="C25" s="32"/>
      <c r="D25" s="32"/>
      <c r="E25" s="32"/>
      <c r="F25" s="32"/>
      <c r="G25" s="222" t="s">
        <v>157</v>
      </c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4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11"/>
      <c r="AS25" s="12"/>
      <c r="AT25" s="12"/>
      <c r="AU25" s="12"/>
      <c r="AV25" s="12"/>
      <c r="AW25" s="12"/>
      <c r="AX25" s="13"/>
      <c r="AY25" s="11"/>
      <c r="AZ25" s="12"/>
      <c r="BA25" s="12"/>
      <c r="BB25" s="12"/>
      <c r="BC25" s="12"/>
      <c r="BD25" s="12"/>
      <c r="BE25" s="13"/>
      <c r="BF25" s="116"/>
      <c r="BG25" s="117"/>
      <c r="BH25" s="117"/>
      <c r="BI25" s="117"/>
      <c r="BJ25" s="117"/>
      <c r="BK25" s="117"/>
      <c r="BL25" s="118"/>
      <c r="BM25" s="8"/>
      <c r="BN25" s="9"/>
      <c r="BO25" s="9"/>
      <c r="BP25" s="9"/>
      <c r="BQ25" s="9"/>
      <c r="BR25" s="9"/>
      <c r="BS25" s="9"/>
      <c r="BT25" s="10"/>
      <c r="BU25" s="8"/>
      <c r="BV25" s="9"/>
      <c r="BW25" s="9"/>
      <c r="BX25" s="9"/>
      <c r="BY25" s="9"/>
      <c r="BZ25" s="9"/>
      <c r="CA25" s="9"/>
      <c r="CB25" s="10"/>
      <c r="CC25" s="8"/>
      <c r="CD25" s="9"/>
      <c r="CE25" s="9"/>
      <c r="CF25" s="9"/>
      <c r="CG25" s="9"/>
      <c r="CH25" s="9"/>
      <c r="CI25" s="9"/>
      <c r="CJ25" s="10"/>
    </row>
    <row r="26" spans="1:88" s="125" customFormat="1" ht="15.75" x14ac:dyDescent="0.25">
      <c r="A26" s="119"/>
      <c r="B26" s="90">
        <v>1</v>
      </c>
      <c r="C26" s="90"/>
      <c r="D26" s="90"/>
      <c r="E26" s="90"/>
      <c r="F26" s="90"/>
      <c r="G26" s="225" t="s">
        <v>158</v>
      </c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7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1">
        <v>1</v>
      </c>
      <c r="AS26" s="12"/>
      <c r="AT26" s="12"/>
      <c r="AU26" s="12"/>
      <c r="AV26" s="12"/>
      <c r="AW26" s="12"/>
      <c r="AX26" s="13"/>
      <c r="AY26" s="213"/>
      <c r="AZ26" s="214"/>
      <c r="BA26" s="214"/>
      <c r="BB26" s="214"/>
      <c r="BC26" s="214"/>
      <c r="BD26" s="214"/>
      <c r="BE26" s="215"/>
      <c r="BF26" s="116" t="s">
        <v>37</v>
      </c>
      <c r="BG26" s="117"/>
      <c r="BH26" s="117"/>
      <c r="BI26" s="117"/>
      <c r="BJ26" s="117"/>
      <c r="BK26" s="117"/>
      <c r="BL26" s="118"/>
      <c r="BM26" s="14"/>
      <c r="BN26" s="15"/>
      <c r="BO26" s="15"/>
      <c r="BP26" s="15"/>
      <c r="BQ26" s="15"/>
      <c r="BR26" s="15"/>
      <c r="BS26" s="15"/>
      <c r="BT26" s="16"/>
      <c r="BU26" s="14"/>
      <c r="BV26" s="15"/>
      <c r="BW26" s="15"/>
      <c r="BX26" s="15"/>
      <c r="BY26" s="15"/>
      <c r="BZ26" s="15"/>
      <c r="CA26" s="15"/>
      <c r="CB26" s="16"/>
      <c r="CC26" s="14"/>
      <c r="CD26" s="15"/>
      <c r="CE26" s="15"/>
      <c r="CF26" s="15"/>
      <c r="CG26" s="15"/>
      <c r="CH26" s="15"/>
      <c r="CI26" s="15"/>
      <c r="CJ26" s="16"/>
    </row>
    <row r="27" spans="1:88" ht="15" customHeight="1" x14ac:dyDescent="0.25">
      <c r="B27" s="90">
        <v>2</v>
      </c>
      <c r="C27" s="90"/>
      <c r="D27" s="90"/>
      <c r="E27" s="90"/>
      <c r="F27" s="90"/>
      <c r="G27" s="225" t="s">
        <v>159</v>
      </c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7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11">
        <v>2</v>
      </c>
      <c r="AS27" s="12"/>
      <c r="AT27" s="12"/>
      <c r="AU27" s="12"/>
      <c r="AV27" s="12"/>
      <c r="AW27" s="12"/>
      <c r="AX27" s="13"/>
      <c r="AY27" s="11"/>
      <c r="AZ27" s="12"/>
      <c r="BA27" s="12"/>
      <c r="BB27" s="12"/>
      <c r="BC27" s="12"/>
      <c r="BD27" s="12"/>
      <c r="BE27" s="13"/>
      <c r="BF27" s="116" t="s">
        <v>37</v>
      </c>
      <c r="BG27" s="117"/>
      <c r="BH27" s="117"/>
      <c r="BI27" s="117"/>
      <c r="BJ27" s="117"/>
      <c r="BK27" s="117"/>
      <c r="BL27" s="118"/>
      <c r="BM27" s="8"/>
      <c r="BN27" s="9"/>
      <c r="BO27" s="9"/>
      <c r="BP27" s="9"/>
      <c r="BQ27" s="9"/>
      <c r="BR27" s="9"/>
      <c r="BS27" s="9"/>
      <c r="BT27" s="10"/>
      <c r="BU27" s="8"/>
      <c r="BV27" s="9"/>
      <c r="BW27" s="9"/>
      <c r="BX27" s="9"/>
      <c r="BY27" s="9"/>
      <c r="BZ27" s="9"/>
      <c r="CA27" s="9"/>
      <c r="CB27" s="10"/>
      <c r="CC27" s="8"/>
      <c r="CD27" s="9"/>
      <c r="CE27" s="9"/>
      <c r="CF27" s="9"/>
      <c r="CG27" s="9"/>
      <c r="CH27" s="9"/>
      <c r="CI27" s="9"/>
      <c r="CJ27" s="10"/>
    </row>
    <row r="28" spans="1:88" ht="15" customHeight="1" x14ac:dyDescent="0.25">
      <c r="B28" s="90">
        <v>3</v>
      </c>
      <c r="C28" s="90"/>
      <c r="D28" s="90"/>
      <c r="E28" s="90"/>
      <c r="F28" s="90"/>
      <c r="G28" s="225" t="s">
        <v>160</v>
      </c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7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11">
        <v>5</v>
      </c>
      <c r="AS28" s="12"/>
      <c r="AT28" s="12"/>
      <c r="AU28" s="12"/>
      <c r="AV28" s="12"/>
      <c r="AW28" s="12"/>
      <c r="AX28" s="13"/>
      <c r="AY28" s="11"/>
      <c r="AZ28" s="12"/>
      <c r="BA28" s="12"/>
      <c r="BB28" s="12"/>
      <c r="BC28" s="12"/>
      <c r="BD28" s="12"/>
      <c r="BE28" s="13"/>
      <c r="BF28" s="116" t="s">
        <v>37</v>
      </c>
      <c r="BG28" s="117"/>
      <c r="BH28" s="117"/>
      <c r="BI28" s="117"/>
      <c r="BJ28" s="117"/>
      <c r="BK28" s="117"/>
      <c r="BL28" s="118"/>
      <c r="BM28" s="8"/>
      <c r="BN28" s="9"/>
      <c r="BO28" s="9"/>
      <c r="BP28" s="9"/>
      <c r="BQ28" s="9"/>
      <c r="BR28" s="9"/>
      <c r="BS28" s="9"/>
      <c r="BT28" s="10"/>
      <c r="BU28" s="8"/>
      <c r="BV28" s="9"/>
      <c r="BW28" s="9"/>
      <c r="BX28" s="9"/>
      <c r="BY28" s="9"/>
      <c r="BZ28" s="9"/>
      <c r="CA28" s="9"/>
      <c r="CB28" s="10"/>
      <c r="CC28" s="8"/>
      <c r="CD28" s="9"/>
      <c r="CE28" s="9"/>
      <c r="CF28" s="9"/>
      <c r="CG28" s="9"/>
      <c r="CH28" s="9"/>
      <c r="CI28" s="9"/>
      <c r="CJ28" s="10"/>
    </row>
    <row r="29" spans="1:88" ht="15" customHeight="1" x14ac:dyDescent="0.25">
      <c r="B29" s="90">
        <v>4</v>
      </c>
      <c r="C29" s="90"/>
      <c r="D29" s="90"/>
      <c r="E29" s="90"/>
      <c r="F29" s="90"/>
      <c r="G29" s="225" t="s">
        <v>161</v>
      </c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7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11">
        <v>5</v>
      </c>
      <c r="AS29" s="12"/>
      <c r="AT29" s="12"/>
      <c r="AU29" s="12"/>
      <c r="AV29" s="12"/>
      <c r="AW29" s="12"/>
      <c r="AX29" s="13"/>
      <c r="AY29" s="11"/>
      <c r="AZ29" s="12"/>
      <c r="BA29" s="12"/>
      <c r="BB29" s="12"/>
      <c r="BC29" s="12"/>
      <c r="BD29" s="12"/>
      <c r="BE29" s="13"/>
      <c r="BF29" s="116" t="s">
        <v>37</v>
      </c>
      <c r="BG29" s="117"/>
      <c r="BH29" s="117"/>
      <c r="BI29" s="117"/>
      <c r="BJ29" s="117"/>
      <c r="BK29" s="117"/>
      <c r="BL29" s="118"/>
      <c r="BM29" s="8"/>
      <c r="BN29" s="9"/>
      <c r="BO29" s="9"/>
      <c r="BP29" s="9"/>
      <c r="BQ29" s="9"/>
      <c r="BR29" s="9"/>
      <c r="BS29" s="9"/>
      <c r="BT29" s="10"/>
      <c r="BU29" s="8"/>
      <c r="BV29" s="9"/>
      <c r="BW29" s="9"/>
      <c r="BX29" s="9"/>
      <c r="BY29" s="9"/>
      <c r="BZ29" s="9"/>
      <c r="CA29" s="9"/>
      <c r="CB29" s="10"/>
      <c r="CC29" s="8"/>
      <c r="CD29" s="9"/>
      <c r="CE29" s="9"/>
      <c r="CF29" s="9"/>
      <c r="CG29" s="9"/>
      <c r="CH29" s="9"/>
      <c r="CI29" s="9"/>
      <c r="CJ29" s="10"/>
    </row>
    <row r="30" spans="1:88" ht="15" customHeight="1" x14ac:dyDescent="0.25">
      <c r="B30" s="90">
        <v>5</v>
      </c>
      <c r="C30" s="90"/>
      <c r="D30" s="90"/>
      <c r="E30" s="90"/>
      <c r="F30" s="90"/>
      <c r="G30" s="225" t="s">
        <v>162</v>
      </c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7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11">
        <v>1</v>
      </c>
      <c r="AS30" s="12"/>
      <c r="AT30" s="12"/>
      <c r="AU30" s="12"/>
      <c r="AV30" s="12"/>
      <c r="AW30" s="12"/>
      <c r="AX30" s="13"/>
      <c r="AY30" s="11"/>
      <c r="AZ30" s="12"/>
      <c r="BA30" s="12"/>
      <c r="BB30" s="12"/>
      <c r="BC30" s="12"/>
      <c r="BD30" s="12"/>
      <c r="BE30" s="13"/>
      <c r="BF30" s="116" t="s">
        <v>37</v>
      </c>
      <c r="BG30" s="117"/>
      <c r="BH30" s="117"/>
      <c r="BI30" s="117"/>
      <c r="BJ30" s="117"/>
      <c r="BK30" s="117"/>
      <c r="BL30" s="118"/>
      <c r="BM30" s="8"/>
      <c r="BN30" s="9"/>
      <c r="BO30" s="9"/>
      <c r="BP30" s="9"/>
      <c r="BQ30" s="9"/>
      <c r="BR30" s="9"/>
      <c r="BS30" s="9"/>
      <c r="BT30" s="10"/>
      <c r="BU30" s="8"/>
      <c r="BV30" s="9"/>
      <c r="BW30" s="9"/>
      <c r="BX30" s="9"/>
      <c r="BY30" s="9"/>
      <c r="BZ30" s="9"/>
      <c r="CA30" s="9"/>
      <c r="CB30" s="10"/>
      <c r="CC30" s="8"/>
      <c r="CD30" s="9"/>
      <c r="CE30" s="9"/>
      <c r="CF30" s="9"/>
      <c r="CG30" s="9"/>
      <c r="CH30" s="9"/>
      <c r="CI30" s="9"/>
      <c r="CJ30" s="10"/>
    </row>
    <row r="31" spans="1:88" ht="15" customHeight="1" x14ac:dyDescent="0.25">
      <c r="B31" s="90">
        <v>6</v>
      </c>
      <c r="C31" s="90"/>
      <c r="D31" s="90"/>
      <c r="E31" s="90"/>
      <c r="F31" s="90"/>
      <c r="G31" s="225" t="s">
        <v>163</v>
      </c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7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11">
        <v>1</v>
      </c>
      <c r="AS31" s="12"/>
      <c r="AT31" s="12"/>
      <c r="AU31" s="12"/>
      <c r="AV31" s="12"/>
      <c r="AW31" s="12"/>
      <c r="AX31" s="13"/>
      <c r="AY31" s="11"/>
      <c r="AZ31" s="12"/>
      <c r="BA31" s="12"/>
      <c r="BB31" s="12"/>
      <c r="BC31" s="12"/>
      <c r="BD31" s="12"/>
      <c r="BE31" s="13"/>
      <c r="BF31" s="116" t="s">
        <v>37</v>
      </c>
      <c r="BG31" s="117"/>
      <c r="BH31" s="117"/>
      <c r="BI31" s="117"/>
      <c r="BJ31" s="117"/>
      <c r="BK31" s="117"/>
      <c r="BL31" s="118"/>
      <c r="BM31" s="8"/>
      <c r="BN31" s="9"/>
      <c r="BO31" s="9"/>
      <c r="BP31" s="9"/>
      <c r="BQ31" s="9"/>
      <c r="BR31" s="9"/>
      <c r="BS31" s="9"/>
      <c r="BT31" s="10"/>
      <c r="BU31" s="8"/>
      <c r="BV31" s="9"/>
      <c r="BW31" s="9"/>
      <c r="BX31" s="9"/>
      <c r="BY31" s="9"/>
      <c r="BZ31" s="9"/>
      <c r="CA31" s="9"/>
      <c r="CB31" s="10"/>
      <c r="CC31" s="8"/>
      <c r="CD31" s="9"/>
      <c r="CE31" s="9"/>
      <c r="CF31" s="9"/>
      <c r="CG31" s="9"/>
      <c r="CH31" s="9"/>
      <c r="CI31" s="9"/>
      <c r="CJ31" s="10"/>
    </row>
    <row r="32" spans="1:88" ht="15" customHeight="1" x14ac:dyDescent="0.25">
      <c r="B32" s="90">
        <v>7</v>
      </c>
      <c r="C32" s="90"/>
      <c r="D32" s="90"/>
      <c r="E32" s="90"/>
      <c r="F32" s="90"/>
      <c r="G32" s="225" t="s">
        <v>164</v>
      </c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7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11">
        <v>1</v>
      </c>
      <c r="AS32" s="12"/>
      <c r="AT32" s="12"/>
      <c r="AU32" s="12"/>
      <c r="AV32" s="12"/>
      <c r="AW32" s="12"/>
      <c r="AX32" s="13"/>
      <c r="AY32" s="11"/>
      <c r="AZ32" s="12"/>
      <c r="BA32" s="12"/>
      <c r="BB32" s="12"/>
      <c r="BC32" s="12"/>
      <c r="BD32" s="12"/>
      <c r="BE32" s="13"/>
      <c r="BF32" s="116" t="s">
        <v>37</v>
      </c>
      <c r="BG32" s="117"/>
      <c r="BH32" s="117"/>
      <c r="BI32" s="117"/>
      <c r="BJ32" s="117"/>
      <c r="BK32" s="117"/>
      <c r="BL32" s="118"/>
      <c r="BM32" s="8"/>
      <c r="BN32" s="9"/>
      <c r="BO32" s="9"/>
      <c r="BP32" s="9"/>
      <c r="BQ32" s="9"/>
      <c r="BR32" s="9"/>
      <c r="BS32" s="9"/>
      <c r="BT32" s="10"/>
      <c r="BU32" s="8"/>
      <c r="BV32" s="9"/>
      <c r="BW32" s="9"/>
      <c r="BX32" s="9"/>
      <c r="BY32" s="9"/>
      <c r="BZ32" s="9"/>
      <c r="CA32" s="9"/>
      <c r="CB32" s="10"/>
      <c r="CC32" s="8"/>
      <c r="CD32" s="9"/>
      <c r="CE32" s="9"/>
      <c r="CF32" s="9"/>
      <c r="CG32" s="9"/>
      <c r="CH32" s="9"/>
      <c r="CI32" s="9"/>
      <c r="CJ32" s="10"/>
    </row>
    <row r="33" spans="1:88" ht="15" customHeight="1" x14ac:dyDescent="0.25">
      <c r="B33" s="90">
        <v>8</v>
      </c>
      <c r="C33" s="90"/>
      <c r="D33" s="90"/>
      <c r="E33" s="90"/>
      <c r="F33" s="90"/>
      <c r="G33" s="225" t="s">
        <v>165</v>
      </c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26"/>
      <c r="Z33" s="226"/>
      <c r="AA33" s="226"/>
      <c r="AB33" s="226"/>
      <c r="AC33" s="227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11">
        <v>1</v>
      </c>
      <c r="AS33" s="12"/>
      <c r="AT33" s="12"/>
      <c r="AU33" s="12"/>
      <c r="AV33" s="12"/>
      <c r="AW33" s="12"/>
      <c r="AX33" s="13"/>
      <c r="AY33" s="11"/>
      <c r="AZ33" s="12"/>
      <c r="BA33" s="12"/>
      <c r="BB33" s="12"/>
      <c r="BC33" s="12"/>
      <c r="BD33" s="12"/>
      <c r="BE33" s="13"/>
      <c r="BF33" s="116" t="s">
        <v>37</v>
      </c>
      <c r="BG33" s="117"/>
      <c r="BH33" s="117"/>
      <c r="BI33" s="117"/>
      <c r="BJ33" s="117"/>
      <c r="BK33" s="117"/>
      <c r="BL33" s="118"/>
      <c r="BM33" s="8"/>
      <c r="BN33" s="9"/>
      <c r="BO33" s="9"/>
      <c r="BP33" s="9"/>
      <c r="BQ33" s="9"/>
      <c r="BR33" s="9"/>
      <c r="BS33" s="9"/>
      <c r="BT33" s="10"/>
      <c r="BU33" s="8"/>
      <c r="BV33" s="9"/>
      <c r="BW33" s="9"/>
      <c r="BX33" s="9"/>
      <c r="BY33" s="9"/>
      <c r="BZ33" s="9"/>
      <c r="CA33" s="9"/>
      <c r="CB33" s="10"/>
      <c r="CC33" s="8"/>
      <c r="CD33" s="9"/>
      <c r="CE33" s="9"/>
      <c r="CF33" s="9"/>
      <c r="CG33" s="9"/>
      <c r="CH33" s="9"/>
      <c r="CI33" s="9"/>
      <c r="CJ33" s="10"/>
    </row>
    <row r="34" spans="1:88" ht="15" customHeight="1" x14ac:dyDescent="0.25">
      <c r="B34" s="90">
        <v>9</v>
      </c>
      <c r="C34" s="90"/>
      <c r="D34" s="90"/>
      <c r="E34" s="90"/>
      <c r="F34" s="90"/>
      <c r="G34" s="225" t="s">
        <v>166</v>
      </c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7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11">
        <v>1</v>
      </c>
      <c r="AS34" s="12"/>
      <c r="AT34" s="12"/>
      <c r="AU34" s="12"/>
      <c r="AV34" s="12"/>
      <c r="AW34" s="12"/>
      <c r="AX34" s="13"/>
      <c r="AY34" s="11">
        <v>1</v>
      </c>
      <c r="AZ34" s="12"/>
      <c r="BA34" s="12"/>
      <c r="BB34" s="12"/>
      <c r="BC34" s="12"/>
      <c r="BD34" s="12"/>
      <c r="BE34" s="13"/>
      <c r="BF34" s="116" t="s">
        <v>37</v>
      </c>
      <c r="BG34" s="117"/>
      <c r="BH34" s="117"/>
      <c r="BI34" s="117"/>
      <c r="BJ34" s="117"/>
      <c r="BK34" s="117"/>
      <c r="BL34" s="118"/>
      <c r="BM34" s="8"/>
      <c r="BN34" s="9"/>
      <c r="BO34" s="9"/>
      <c r="BP34" s="9"/>
      <c r="BQ34" s="9"/>
      <c r="BR34" s="9"/>
      <c r="BS34" s="9"/>
      <c r="BT34" s="10"/>
      <c r="BU34" s="8"/>
      <c r="BV34" s="9"/>
      <c r="BW34" s="9"/>
      <c r="BX34" s="9"/>
      <c r="BY34" s="9"/>
      <c r="BZ34" s="9"/>
      <c r="CA34" s="9"/>
      <c r="CB34" s="10"/>
      <c r="CC34" s="8"/>
      <c r="CD34" s="9"/>
      <c r="CE34" s="9"/>
      <c r="CF34" s="9"/>
      <c r="CG34" s="9"/>
      <c r="CH34" s="9"/>
      <c r="CI34" s="9"/>
      <c r="CJ34" s="10"/>
    </row>
    <row r="35" spans="1:88" ht="15" customHeight="1" x14ac:dyDescent="0.25">
      <c r="B35" s="90">
        <v>10</v>
      </c>
      <c r="C35" s="90"/>
      <c r="D35" s="90"/>
      <c r="E35" s="90"/>
      <c r="F35" s="90"/>
      <c r="G35" s="225" t="s">
        <v>167</v>
      </c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7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11">
        <v>1</v>
      </c>
      <c r="AS35" s="12"/>
      <c r="AT35" s="12"/>
      <c r="AU35" s="12"/>
      <c r="AV35" s="12"/>
      <c r="AW35" s="12"/>
      <c r="AX35" s="13"/>
      <c r="AY35" s="11"/>
      <c r="AZ35" s="12"/>
      <c r="BA35" s="12"/>
      <c r="BB35" s="12"/>
      <c r="BC35" s="12"/>
      <c r="BD35" s="12"/>
      <c r="BE35" s="13"/>
      <c r="BF35" s="116" t="s">
        <v>37</v>
      </c>
      <c r="BG35" s="117"/>
      <c r="BH35" s="117"/>
      <c r="BI35" s="117"/>
      <c r="BJ35" s="117"/>
      <c r="BK35" s="117"/>
      <c r="BL35" s="118"/>
      <c r="BM35" s="8"/>
      <c r="BN35" s="9"/>
      <c r="BO35" s="9"/>
      <c r="BP35" s="9"/>
      <c r="BQ35" s="9"/>
      <c r="BR35" s="9"/>
      <c r="BS35" s="9"/>
      <c r="BT35" s="10"/>
      <c r="BU35" s="8"/>
      <c r="BV35" s="9"/>
      <c r="BW35" s="9"/>
      <c r="BX35" s="9"/>
      <c r="BY35" s="9"/>
      <c r="BZ35" s="9"/>
      <c r="CA35" s="9"/>
      <c r="CB35" s="10"/>
      <c r="CC35" s="8"/>
      <c r="CD35" s="9"/>
      <c r="CE35" s="9"/>
      <c r="CF35" s="9"/>
      <c r="CG35" s="9"/>
      <c r="CH35" s="9"/>
      <c r="CI35" s="9"/>
      <c r="CJ35" s="10"/>
    </row>
    <row r="36" spans="1:88" ht="15" customHeight="1" x14ac:dyDescent="0.25">
      <c r="B36" s="90">
        <v>11</v>
      </c>
      <c r="C36" s="90"/>
      <c r="D36" s="90"/>
      <c r="E36" s="90"/>
      <c r="F36" s="90"/>
      <c r="G36" s="225" t="s">
        <v>168</v>
      </c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26"/>
      <c r="Z36" s="226"/>
      <c r="AA36" s="226"/>
      <c r="AB36" s="226"/>
      <c r="AC36" s="227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11">
        <v>1</v>
      </c>
      <c r="AS36" s="12"/>
      <c r="AT36" s="12"/>
      <c r="AU36" s="12"/>
      <c r="AV36" s="12"/>
      <c r="AW36" s="12"/>
      <c r="AX36" s="13"/>
      <c r="AY36" s="11"/>
      <c r="AZ36" s="12"/>
      <c r="BA36" s="12"/>
      <c r="BB36" s="12"/>
      <c r="BC36" s="12"/>
      <c r="BD36" s="12"/>
      <c r="BE36" s="13"/>
      <c r="BF36" s="116" t="s">
        <v>37</v>
      </c>
      <c r="BG36" s="117"/>
      <c r="BH36" s="117"/>
      <c r="BI36" s="117"/>
      <c r="BJ36" s="117"/>
      <c r="BK36" s="117"/>
      <c r="BL36" s="118"/>
      <c r="BM36" s="8"/>
      <c r="BN36" s="9"/>
      <c r="BO36" s="9"/>
      <c r="BP36" s="9"/>
      <c r="BQ36" s="9"/>
      <c r="BR36" s="9"/>
      <c r="BS36" s="9"/>
      <c r="BT36" s="10"/>
      <c r="BU36" s="8"/>
      <c r="BV36" s="9"/>
      <c r="BW36" s="9"/>
      <c r="BX36" s="9"/>
      <c r="BY36" s="9"/>
      <c r="BZ36" s="9"/>
      <c r="CA36" s="9"/>
      <c r="CB36" s="10"/>
      <c r="CC36" s="8"/>
      <c r="CD36" s="9"/>
      <c r="CE36" s="9"/>
      <c r="CF36" s="9"/>
      <c r="CG36" s="9"/>
      <c r="CH36" s="9"/>
      <c r="CI36" s="9"/>
      <c r="CJ36" s="10"/>
    </row>
    <row r="37" spans="1:88" ht="15" customHeight="1" x14ac:dyDescent="0.25">
      <c r="B37" s="90">
        <v>12</v>
      </c>
      <c r="C37" s="90"/>
      <c r="D37" s="90"/>
      <c r="E37" s="90"/>
      <c r="F37" s="90"/>
      <c r="G37" s="225" t="s">
        <v>169</v>
      </c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7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11">
        <v>1</v>
      </c>
      <c r="AS37" s="12"/>
      <c r="AT37" s="12"/>
      <c r="AU37" s="12"/>
      <c r="AV37" s="12"/>
      <c r="AW37" s="12"/>
      <c r="AX37" s="13"/>
      <c r="AY37" s="11"/>
      <c r="AZ37" s="12"/>
      <c r="BA37" s="12"/>
      <c r="BB37" s="12"/>
      <c r="BC37" s="12"/>
      <c r="BD37" s="12"/>
      <c r="BE37" s="13"/>
      <c r="BF37" s="116" t="s">
        <v>37</v>
      </c>
      <c r="BG37" s="117"/>
      <c r="BH37" s="117"/>
      <c r="BI37" s="117"/>
      <c r="BJ37" s="117"/>
      <c r="BK37" s="117"/>
      <c r="BL37" s="118"/>
      <c r="BM37" s="8"/>
      <c r="BN37" s="9"/>
      <c r="BO37" s="9"/>
      <c r="BP37" s="9"/>
      <c r="BQ37" s="9"/>
      <c r="BR37" s="9"/>
      <c r="BS37" s="9"/>
      <c r="BT37" s="10"/>
      <c r="BU37" s="8"/>
      <c r="BV37" s="9"/>
      <c r="BW37" s="9"/>
      <c r="BX37" s="9"/>
      <c r="BY37" s="9"/>
      <c r="BZ37" s="9"/>
      <c r="CA37" s="9"/>
      <c r="CB37" s="10"/>
      <c r="CC37" s="8"/>
      <c r="CD37" s="9"/>
      <c r="CE37" s="9"/>
      <c r="CF37" s="9"/>
      <c r="CG37" s="9"/>
      <c r="CH37" s="9"/>
      <c r="CI37" s="9"/>
      <c r="CJ37" s="10"/>
    </row>
    <row r="38" spans="1:88" ht="64.5" customHeight="1" x14ac:dyDescent="0.25">
      <c r="B38" s="90">
        <v>13</v>
      </c>
      <c r="C38" s="90"/>
      <c r="D38" s="90"/>
      <c r="E38" s="90"/>
      <c r="F38" s="90"/>
      <c r="G38" s="225" t="s">
        <v>170</v>
      </c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7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11">
        <v>1</v>
      </c>
      <c r="AS38" s="12"/>
      <c r="AT38" s="12"/>
      <c r="AU38" s="12"/>
      <c r="AV38" s="12"/>
      <c r="AW38" s="12"/>
      <c r="AX38" s="13"/>
      <c r="AY38" s="11"/>
      <c r="AZ38" s="12"/>
      <c r="BA38" s="12"/>
      <c r="BB38" s="12"/>
      <c r="BC38" s="12"/>
      <c r="BD38" s="12"/>
      <c r="BE38" s="13"/>
      <c r="BF38" s="116" t="s">
        <v>37</v>
      </c>
      <c r="BG38" s="117"/>
      <c r="BH38" s="117"/>
      <c r="BI38" s="117"/>
      <c r="BJ38" s="117"/>
      <c r="BK38" s="117"/>
      <c r="BL38" s="118"/>
      <c r="BM38" s="8"/>
      <c r="BN38" s="9"/>
      <c r="BO38" s="9"/>
      <c r="BP38" s="9"/>
      <c r="BQ38" s="9"/>
      <c r="BR38" s="9"/>
      <c r="BS38" s="9"/>
      <c r="BT38" s="10"/>
      <c r="BU38" s="8"/>
      <c r="BV38" s="9"/>
      <c r="BW38" s="9"/>
      <c r="BX38" s="9"/>
      <c r="BY38" s="9"/>
      <c r="BZ38" s="9"/>
      <c r="CA38" s="9"/>
      <c r="CB38" s="10"/>
      <c r="CC38" s="8"/>
      <c r="CD38" s="9"/>
      <c r="CE38" s="9"/>
      <c r="CF38" s="9"/>
      <c r="CG38" s="9"/>
      <c r="CH38" s="9"/>
      <c r="CI38" s="9"/>
      <c r="CJ38" s="10"/>
    </row>
    <row r="39" spans="1:88" ht="29.25" customHeight="1" x14ac:dyDescent="0.25">
      <c r="B39" s="90"/>
      <c r="C39" s="90"/>
      <c r="D39" s="90"/>
      <c r="E39" s="90"/>
      <c r="F39" s="90"/>
      <c r="G39" s="222" t="s">
        <v>171</v>
      </c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23"/>
      <c r="Z39" s="223"/>
      <c r="AA39" s="223"/>
      <c r="AB39" s="223"/>
      <c r="AC39" s="224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213">
        <v>10</v>
      </c>
      <c r="AS39" s="214"/>
      <c r="AT39" s="214"/>
      <c r="AU39" s="214"/>
      <c r="AV39" s="214"/>
      <c r="AW39" s="214"/>
      <c r="AX39" s="215"/>
      <c r="AY39" s="213"/>
      <c r="AZ39" s="214"/>
      <c r="BA39" s="214"/>
      <c r="BB39" s="214"/>
      <c r="BC39" s="214"/>
      <c r="BD39" s="214"/>
      <c r="BE39" s="215"/>
      <c r="BF39" s="219" t="s">
        <v>37</v>
      </c>
      <c r="BG39" s="220"/>
      <c r="BH39" s="220"/>
      <c r="BI39" s="220"/>
      <c r="BJ39" s="220"/>
      <c r="BK39" s="220"/>
      <c r="BL39" s="221"/>
      <c r="BM39" s="8"/>
      <c r="BN39" s="9"/>
      <c r="BO39" s="9"/>
      <c r="BP39" s="9"/>
      <c r="BQ39" s="9"/>
      <c r="BR39" s="9"/>
      <c r="BS39" s="9"/>
      <c r="BT39" s="10"/>
      <c r="BU39" s="8"/>
      <c r="BV39" s="9"/>
      <c r="BW39" s="9"/>
      <c r="BX39" s="9"/>
      <c r="BY39" s="9"/>
      <c r="BZ39" s="9"/>
      <c r="CA39" s="9"/>
      <c r="CB39" s="10"/>
      <c r="CC39" s="8"/>
      <c r="CD39" s="9"/>
      <c r="CE39" s="9"/>
      <c r="CF39" s="9"/>
      <c r="CG39" s="9"/>
      <c r="CH39" s="9"/>
      <c r="CI39" s="9"/>
      <c r="CJ39" s="10"/>
    </row>
    <row r="40" spans="1:88" ht="15" customHeight="1" x14ac:dyDescent="0.25">
      <c r="B40" s="90">
        <v>14</v>
      </c>
      <c r="C40" s="90"/>
      <c r="D40" s="90"/>
      <c r="E40" s="90"/>
      <c r="F40" s="90"/>
      <c r="G40" s="225" t="s">
        <v>160</v>
      </c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26"/>
      <c r="Z40" s="226"/>
      <c r="AA40" s="226"/>
      <c r="AB40" s="226"/>
      <c r="AC40" s="227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11">
        <v>1</v>
      </c>
      <c r="AS40" s="12"/>
      <c r="AT40" s="12"/>
      <c r="AU40" s="12"/>
      <c r="AV40" s="12"/>
      <c r="AW40" s="12"/>
      <c r="AX40" s="13"/>
      <c r="AY40" s="11"/>
      <c r="AZ40" s="12"/>
      <c r="BA40" s="12"/>
      <c r="BB40" s="12"/>
      <c r="BC40" s="12"/>
      <c r="BD40" s="12"/>
      <c r="BE40" s="13"/>
      <c r="BF40" s="116" t="s">
        <v>37</v>
      </c>
      <c r="BG40" s="117"/>
      <c r="BH40" s="117"/>
      <c r="BI40" s="117"/>
      <c r="BJ40" s="117"/>
      <c r="BK40" s="117"/>
      <c r="BL40" s="118"/>
      <c r="BM40" s="8"/>
      <c r="BN40" s="9"/>
      <c r="BO40" s="9"/>
      <c r="BP40" s="9"/>
      <c r="BQ40" s="9"/>
      <c r="BR40" s="9"/>
      <c r="BS40" s="9"/>
      <c r="BT40" s="10"/>
      <c r="BU40" s="8"/>
      <c r="BV40" s="9"/>
      <c r="BW40" s="9"/>
      <c r="BX40" s="9"/>
      <c r="BY40" s="9"/>
      <c r="BZ40" s="9"/>
      <c r="CA40" s="9"/>
      <c r="CB40" s="10"/>
      <c r="CC40" s="8"/>
      <c r="CD40" s="9"/>
      <c r="CE40" s="9"/>
      <c r="CF40" s="9"/>
      <c r="CG40" s="9"/>
      <c r="CH40" s="9"/>
      <c r="CI40" s="9"/>
      <c r="CJ40" s="10"/>
    </row>
    <row r="41" spans="1:88" ht="15" customHeight="1" x14ac:dyDescent="0.25">
      <c r="B41" s="90">
        <v>15</v>
      </c>
      <c r="C41" s="90"/>
      <c r="D41" s="90"/>
      <c r="E41" s="90"/>
      <c r="F41" s="90"/>
      <c r="G41" s="225" t="s">
        <v>172</v>
      </c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7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11">
        <v>1</v>
      </c>
      <c r="AS41" s="12"/>
      <c r="AT41" s="12"/>
      <c r="AU41" s="12"/>
      <c r="AV41" s="12"/>
      <c r="AW41" s="12"/>
      <c r="AX41" s="13"/>
      <c r="AY41" s="11"/>
      <c r="AZ41" s="12"/>
      <c r="BA41" s="12"/>
      <c r="BB41" s="12"/>
      <c r="BC41" s="12"/>
      <c r="BD41" s="12"/>
      <c r="BE41" s="13"/>
      <c r="BF41" s="116" t="s">
        <v>37</v>
      </c>
      <c r="BG41" s="117"/>
      <c r="BH41" s="117"/>
      <c r="BI41" s="117"/>
      <c r="BJ41" s="117"/>
      <c r="BK41" s="117"/>
      <c r="BL41" s="118"/>
      <c r="BM41" s="8"/>
      <c r="BN41" s="9"/>
      <c r="BO41" s="9"/>
      <c r="BP41" s="9"/>
      <c r="BQ41" s="9"/>
      <c r="BR41" s="9"/>
      <c r="BS41" s="9"/>
      <c r="BT41" s="10"/>
      <c r="BU41" s="8"/>
      <c r="BV41" s="9"/>
      <c r="BW41" s="9"/>
      <c r="BX41" s="9"/>
      <c r="BY41" s="9"/>
      <c r="BZ41" s="9"/>
      <c r="CA41" s="9"/>
      <c r="CB41" s="10"/>
      <c r="CC41" s="8"/>
      <c r="CD41" s="9"/>
      <c r="CE41" s="9"/>
      <c r="CF41" s="9"/>
      <c r="CG41" s="9"/>
      <c r="CH41" s="9"/>
      <c r="CI41" s="9"/>
      <c r="CJ41" s="10"/>
    </row>
    <row r="42" spans="1:88" ht="15" customHeight="1" x14ac:dyDescent="0.25">
      <c r="B42" s="62" t="s">
        <v>38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4"/>
      <c r="AD42" s="65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7"/>
      <c r="AR42" s="11"/>
      <c r="AS42" s="12"/>
      <c r="AT42" s="12"/>
      <c r="AU42" s="12"/>
      <c r="AV42" s="12"/>
      <c r="AW42" s="12"/>
      <c r="AX42" s="13"/>
      <c r="AY42" s="11"/>
      <c r="AZ42" s="12"/>
      <c r="BA42" s="12"/>
      <c r="BB42" s="12"/>
      <c r="BC42" s="12"/>
      <c r="BD42" s="12"/>
      <c r="BE42" s="13"/>
      <c r="BF42" s="116"/>
      <c r="BG42" s="117"/>
      <c r="BH42" s="117"/>
      <c r="BI42" s="117"/>
      <c r="BJ42" s="117"/>
      <c r="BK42" s="117"/>
      <c r="BL42" s="118"/>
      <c r="BM42" s="59">
        <f>SUM(BM23)</f>
        <v>4.9109999999999996</v>
      </c>
      <c r="BN42" s="60"/>
      <c r="BO42" s="60"/>
      <c r="BP42" s="60"/>
      <c r="BQ42" s="60"/>
      <c r="BR42" s="60"/>
      <c r="BS42" s="60"/>
      <c r="BT42" s="61"/>
      <c r="BU42" s="59">
        <f t="shared" ref="BU42" si="0">SUM(BU23)</f>
        <v>4.9109999999999996</v>
      </c>
      <c r="BV42" s="60"/>
      <c r="BW42" s="60"/>
      <c r="BX42" s="60"/>
      <c r="BY42" s="60"/>
      <c r="BZ42" s="60"/>
      <c r="CA42" s="60"/>
      <c r="CB42" s="61"/>
      <c r="CC42" s="59">
        <f t="shared" ref="CC42" si="1">SUM(CC23)</f>
        <v>4.9109999999999996</v>
      </c>
      <c r="CD42" s="60"/>
      <c r="CE42" s="60"/>
      <c r="CF42" s="60"/>
      <c r="CG42" s="60"/>
      <c r="CH42" s="60"/>
      <c r="CI42" s="60"/>
      <c r="CJ42" s="61"/>
    </row>
    <row r="43" spans="1:88" s="111" customFormat="1" ht="27.75" customHeight="1" x14ac:dyDescent="0.25">
      <c r="A43" s="77"/>
      <c r="B43" s="112">
        <v>2</v>
      </c>
      <c r="C43" s="112"/>
      <c r="D43" s="112"/>
      <c r="E43" s="112"/>
      <c r="F43" s="112"/>
      <c r="G43" s="101" t="s">
        <v>173</v>
      </c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3"/>
      <c r="AD43" s="104">
        <v>2022</v>
      </c>
      <c r="AE43" s="104"/>
      <c r="AF43" s="104"/>
      <c r="AG43" s="104"/>
      <c r="AH43" s="104"/>
      <c r="AI43" s="104"/>
      <c r="AJ43" s="104"/>
      <c r="AK43" s="104">
        <v>2025</v>
      </c>
      <c r="AL43" s="104"/>
      <c r="AM43" s="104"/>
      <c r="AN43" s="104"/>
      <c r="AO43" s="104"/>
      <c r="AP43" s="104"/>
      <c r="AQ43" s="104"/>
      <c r="AR43" s="105">
        <v>1</v>
      </c>
      <c r="AS43" s="106"/>
      <c r="AT43" s="106"/>
      <c r="AU43" s="106"/>
      <c r="AV43" s="106"/>
      <c r="AW43" s="106"/>
      <c r="AX43" s="107"/>
      <c r="AY43" s="105"/>
      <c r="AZ43" s="106"/>
      <c r="BA43" s="106"/>
      <c r="BB43" s="106"/>
      <c r="BC43" s="106"/>
      <c r="BD43" s="106"/>
      <c r="BE43" s="107"/>
      <c r="BF43" s="105" t="s">
        <v>72</v>
      </c>
      <c r="BG43" s="106"/>
      <c r="BH43" s="106"/>
      <c r="BI43" s="106"/>
      <c r="BJ43" s="106"/>
      <c r="BK43" s="106"/>
      <c r="BL43" s="107"/>
      <c r="BM43" s="5">
        <f>SUM(BM44:BT47)</f>
        <v>5.2086059999999996</v>
      </c>
      <c r="BN43" s="6"/>
      <c r="BO43" s="6"/>
      <c r="BP43" s="6"/>
      <c r="BQ43" s="6"/>
      <c r="BR43" s="6"/>
      <c r="BS43" s="6"/>
      <c r="BT43" s="7"/>
      <c r="BU43" s="5">
        <f>BM43</f>
        <v>5.2086059999999996</v>
      </c>
      <c r="BV43" s="6"/>
      <c r="BW43" s="6"/>
      <c r="BX43" s="6"/>
      <c r="BY43" s="6"/>
      <c r="BZ43" s="6"/>
      <c r="CA43" s="6"/>
      <c r="CB43" s="7"/>
      <c r="CC43" s="5">
        <f>BU43</f>
        <v>5.2086059999999996</v>
      </c>
      <c r="CD43" s="6"/>
      <c r="CE43" s="6"/>
      <c r="CF43" s="6"/>
      <c r="CG43" s="6"/>
      <c r="CH43" s="6"/>
      <c r="CI43" s="6"/>
      <c r="CJ43" s="7"/>
    </row>
    <row r="44" spans="1:88" s="125" customFormat="1" ht="31.5" customHeight="1" x14ac:dyDescent="0.25">
      <c r="A44" s="119"/>
      <c r="B44" s="90">
        <v>1</v>
      </c>
      <c r="C44" s="90"/>
      <c r="D44" s="90"/>
      <c r="E44" s="90"/>
      <c r="F44" s="90"/>
      <c r="G44" s="225" t="s">
        <v>249</v>
      </c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7"/>
      <c r="AD44" s="33">
        <v>2022</v>
      </c>
      <c r="AE44" s="33"/>
      <c r="AF44" s="33"/>
      <c r="AG44" s="33"/>
      <c r="AH44" s="33"/>
      <c r="AI44" s="33"/>
      <c r="AJ44" s="33"/>
      <c r="AK44" s="33">
        <v>2022</v>
      </c>
      <c r="AL44" s="33"/>
      <c r="AM44" s="33"/>
      <c r="AN44" s="33"/>
      <c r="AO44" s="33"/>
      <c r="AP44" s="33"/>
      <c r="AQ44" s="33"/>
      <c r="AR44" s="11">
        <v>1</v>
      </c>
      <c r="AS44" s="12"/>
      <c r="AT44" s="12"/>
      <c r="AU44" s="12"/>
      <c r="AV44" s="12"/>
      <c r="AW44" s="12"/>
      <c r="AX44" s="13"/>
      <c r="AY44" s="213"/>
      <c r="AZ44" s="214"/>
      <c r="BA44" s="214"/>
      <c r="BB44" s="214"/>
      <c r="BC44" s="214"/>
      <c r="BD44" s="214"/>
      <c r="BE44" s="215"/>
      <c r="BF44" s="116" t="s">
        <v>37</v>
      </c>
      <c r="BG44" s="117"/>
      <c r="BH44" s="117"/>
      <c r="BI44" s="117"/>
      <c r="BJ44" s="117"/>
      <c r="BK44" s="117"/>
      <c r="BL44" s="118"/>
      <c r="BM44" s="8">
        <v>0.66943799999999998</v>
      </c>
      <c r="BN44" s="9"/>
      <c r="BO44" s="9"/>
      <c r="BP44" s="9"/>
      <c r="BQ44" s="9"/>
      <c r="BR44" s="9"/>
      <c r="BS44" s="9"/>
      <c r="BT44" s="10"/>
      <c r="BU44" s="8">
        <f t="shared" ref="BU44:BU47" si="2">BM44</f>
        <v>0.66943799999999998</v>
      </c>
      <c r="BV44" s="9"/>
      <c r="BW44" s="9"/>
      <c r="BX44" s="9"/>
      <c r="BY44" s="9"/>
      <c r="BZ44" s="9"/>
      <c r="CA44" s="9"/>
      <c r="CB44" s="10"/>
      <c r="CC44" s="8">
        <f t="shared" ref="CC44:CC47" si="3">BU44</f>
        <v>0.66943799999999998</v>
      </c>
      <c r="CD44" s="9"/>
      <c r="CE44" s="9"/>
      <c r="CF44" s="9"/>
      <c r="CG44" s="9"/>
      <c r="CH44" s="9"/>
      <c r="CI44" s="9"/>
      <c r="CJ44" s="10"/>
    </row>
    <row r="45" spans="1:88" ht="31.5" customHeight="1" x14ac:dyDescent="0.25">
      <c r="B45" s="90">
        <v>2</v>
      </c>
      <c r="C45" s="90"/>
      <c r="D45" s="90"/>
      <c r="E45" s="90"/>
      <c r="F45" s="90"/>
      <c r="G45" s="225" t="s">
        <v>250</v>
      </c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7"/>
      <c r="AD45" s="33">
        <v>2023</v>
      </c>
      <c r="AE45" s="33"/>
      <c r="AF45" s="33"/>
      <c r="AG45" s="33"/>
      <c r="AH45" s="33"/>
      <c r="AI45" s="33"/>
      <c r="AJ45" s="33"/>
      <c r="AK45" s="33">
        <v>2023</v>
      </c>
      <c r="AL45" s="33"/>
      <c r="AM45" s="33"/>
      <c r="AN45" s="33"/>
      <c r="AO45" s="33"/>
      <c r="AP45" s="33"/>
      <c r="AQ45" s="33"/>
      <c r="AR45" s="11">
        <v>1</v>
      </c>
      <c r="AS45" s="12"/>
      <c r="AT45" s="12"/>
      <c r="AU45" s="12"/>
      <c r="AV45" s="12"/>
      <c r="AW45" s="12"/>
      <c r="AX45" s="13"/>
      <c r="AY45" s="11"/>
      <c r="AZ45" s="12"/>
      <c r="BA45" s="12"/>
      <c r="BB45" s="12"/>
      <c r="BC45" s="12"/>
      <c r="BD45" s="12"/>
      <c r="BE45" s="13"/>
      <c r="BF45" s="116" t="s">
        <v>37</v>
      </c>
      <c r="BG45" s="117"/>
      <c r="BH45" s="117"/>
      <c r="BI45" s="117"/>
      <c r="BJ45" s="117"/>
      <c r="BK45" s="117"/>
      <c r="BL45" s="118"/>
      <c r="BM45" s="8">
        <v>0.799848</v>
      </c>
      <c r="BN45" s="9"/>
      <c r="BO45" s="9"/>
      <c r="BP45" s="9"/>
      <c r="BQ45" s="9"/>
      <c r="BR45" s="9"/>
      <c r="BS45" s="9"/>
      <c r="BT45" s="10"/>
      <c r="BU45" s="8">
        <f t="shared" si="2"/>
        <v>0.799848</v>
      </c>
      <c r="BV45" s="9"/>
      <c r="BW45" s="9"/>
      <c r="BX45" s="9"/>
      <c r="BY45" s="9"/>
      <c r="BZ45" s="9"/>
      <c r="CA45" s="9"/>
      <c r="CB45" s="10"/>
      <c r="CC45" s="8">
        <f t="shared" si="3"/>
        <v>0.799848</v>
      </c>
      <c r="CD45" s="9"/>
      <c r="CE45" s="9"/>
      <c r="CF45" s="9"/>
      <c r="CG45" s="9"/>
      <c r="CH45" s="9"/>
      <c r="CI45" s="9"/>
      <c r="CJ45" s="10"/>
    </row>
    <row r="46" spans="1:88" ht="31.5" customHeight="1" x14ac:dyDescent="0.25">
      <c r="B46" s="90">
        <v>3</v>
      </c>
      <c r="C46" s="90"/>
      <c r="D46" s="90"/>
      <c r="E46" s="90"/>
      <c r="F46" s="90"/>
      <c r="G46" s="225" t="s">
        <v>251</v>
      </c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7"/>
      <c r="AD46" s="33">
        <v>2024</v>
      </c>
      <c r="AE46" s="33"/>
      <c r="AF46" s="33"/>
      <c r="AG46" s="33"/>
      <c r="AH46" s="33"/>
      <c r="AI46" s="33"/>
      <c r="AJ46" s="33"/>
      <c r="AK46" s="33">
        <v>2024</v>
      </c>
      <c r="AL46" s="33"/>
      <c r="AM46" s="33"/>
      <c r="AN46" s="33"/>
      <c r="AO46" s="33"/>
      <c r="AP46" s="33"/>
      <c r="AQ46" s="33"/>
      <c r="AR46" s="11">
        <v>1</v>
      </c>
      <c r="AS46" s="12"/>
      <c r="AT46" s="12"/>
      <c r="AU46" s="12"/>
      <c r="AV46" s="12"/>
      <c r="AW46" s="12"/>
      <c r="AX46" s="13"/>
      <c r="AY46" s="11"/>
      <c r="AZ46" s="12"/>
      <c r="BA46" s="12"/>
      <c r="BB46" s="12"/>
      <c r="BC46" s="12"/>
      <c r="BD46" s="12"/>
      <c r="BE46" s="13"/>
      <c r="BF46" s="116" t="s">
        <v>37</v>
      </c>
      <c r="BG46" s="117"/>
      <c r="BH46" s="117"/>
      <c r="BI46" s="117"/>
      <c r="BJ46" s="117"/>
      <c r="BK46" s="117"/>
      <c r="BL46" s="118"/>
      <c r="BM46" s="8">
        <v>1.5649200000000001</v>
      </c>
      <c r="BN46" s="9"/>
      <c r="BO46" s="9"/>
      <c r="BP46" s="9"/>
      <c r="BQ46" s="9"/>
      <c r="BR46" s="9"/>
      <c r="BS46" s="9"/>
      <c r="BT46" s="10"/>
      <c r="BU46" s="8">
        <f t="shared" si="2"/>
        <v>1.5649200000000001</v>
      </c>
      <c r="BV46" s="9"/>
      <c r="BW46" s="9"/>
      <c r="BX46" s="9"/>
      <c r="BY46" s="9"/>
      <c r="BZ46" s="9"/>
      <c r="CA46" s="9"/>
      <c r="CB46" s="10"/>
      <c r="CC46" s="8">
        <f t="shared" si="3"/>
        <v>1.5649200000000001</v>
      </c>
      <c r="CD46" s="9"/>
      <c r="CE46" s="9"/>
      <c r="CF46" s="9"/>
      <c r="CG46" s="9"/>
      <c r="CH46" s="9"/>
      <c r="CI46" s="9"/>
      <c r="CJ46" s="10"/>
    </row>
    <row r="47" spans="1:88" ht="31.5" customHeight="1" x14ac:dyDescent="0.25">
      <c r="B47" s="90">
        <v>4</v>
      </c>
      <c r="C47" s="90"/>
      <c r="D47" s="90"/>
      <c r="E47" s="90"/>
      <c r="F47" s="90"/>
      <c r="G47" s="225" t="s">
        <v>252</v>
      </c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7"/>
      <c r="AD47" s="33">
        <v>2025</v>
      </c>
      <c r="AE47" s="33"/>
      <c r="AF47" s="33"/>
      <c r="AG47" s="33"/>
      <c r="AH47" s="33"/>
      <c r="AI47" s="33"/>
      <c r="AJ47" s="33"/>
      <c r="AK47" s="33">
        <v>2025</v>
      </c>
      <c r="AL47" s="33"/>
      <c r="AM47" s="33"/>
      <c r="AN47" s="33"/>
      <c r="AO47" s="33"/>
      <c r="AP47" s="33"/>
      <c r="AQ47" s="33"/>
      <c r="AR47" s="11">
        <v>1</v>
      </c>
      <c r="AS47" s="12"/>
      <c r="AT47" s="12"/>
      <c r="AU47" s="12"/>
      <c r="AV47" s="12"/>
      <c r="AW47" s="12"/>
      <c r="AX47" s="13"/>
      <c r="AY47" s="11"/>
      <c r="AZ47" s="12"/>
      <c r="BA47" s="12"/>
      <c r="BB47" s="12"/>
      <c r="BC47" s="12"/>
      <c r="BD47" s="12"/>
      <c r="BE47" s="13"/>
      <c r="BF47" s="116" t="s">
        <v>37</v>
      </c>
      <c r="BG47" s="117"/>
      <c r="BH47" s="117"/>
      <c r="BI47" s="117"/>
      <c r="BJ47" s="117"/>
      <c r="BK47" s="117"/>
      <c r="BL47" s="118"/>
      <c r="BM47" s="8">
        <v>2.1743999999999999</v>
      </c>
      <c r="BN47" s="9"/>
      <c r="BO47" s="9"/>
      <c r="BP47" s="9"/>
      <c r="BQ47" s="9"/>
      <c r="BR47" s="9"/>
      <c r="BS47" s="9"/>
      <c r="BT47" s="10"/>
      <c r="BU47" s="8">
        <f t="shared" si="2"/>
        <v>2.1743999999999999</v>
      </c>
      <c r="BV47" s="9"/>
      <c r="BW47" s="9"/>
      <c r="BX47" s="9"/>
      <c r="BY47" s="9"/>
      <c r="BZ47" s="9"/>
      <c r="CA47" s="9"/>
      <c r="CB47" s="10"/>
      <c r="CC47" s="8">
        <f t="shared" si="3"/>
        <v>2.1743999999999999</v>
      </c>
      <c r="CD47" s="9"/>
      <c r="CE47" s="9"/>
      <c r="CF47" s="9"/>
      <c r="CG47" s="9"/>
      <c r="CH47" s="9"/>
      <c r="CI47" s="9"/>
      <c r="CJ47" s="10"/>
    </row>
    <row r="48" spans="1:88" s="111" customFormat="1" ht="52.5" customHeight="1" x14ac:dyDescent="0.25">
      <c r="A48" s="77"/>
      <c r="B48" s="112">
        <v>3</v>
      </c>
      <c r="C48" s="112"/>
      <c r="D48" s="112"/>
      <c r="E48" s="112"/>
      <c r="F48" s="112"/>
      <c r="G48" s="101" t="s">
        <v>270</v>
      </c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3"/>
      <c r="AD48" s="104">
        <v>2022</v>
      </c>
      <c r="AE48" s="104"/>
      <c r="AF48" s="104"/>
      <c r="AG48" s="104"/>
      <c r="AH48" s="104"/>
      <c r="AI48" s="104"/>
      <c r="AJ48" s="104"/>
      <c r="AK48" s="104">
        <v>2025</v>
      </c>
      <c r="AL48" s="104"/>
      <c r="AM48" s="104"/>
      <c r="AN48" s="104"/>
      <c r="AO48" s="104"/>
      <c r="AP48" s="104"/>
      <c r="AQ48" s="104"/>
      <c r="AR48" s="105">
        <v>1</v>
      </c>
      <c r="AS48" s="106"/>
      <c r="AT48" s="106"/>
      <c r="AU48" s="106"/>
      <c r="AV48" s="106"/>
      <c r="AW48" s="106"/>
      <c r="AX48" s="107"/>
      <c r="AY48" s="105"/>
      <c r="AZ48" s="106"/>
      <c r="BA48" s="106"/>
      <c r="BB48" s="106"/>
      <c r="BC48" s="106"/>
      <c r="BD48" s="106"/>
      <c r="BE48" s="107"/>
      <c r="BF48" s="105" t="s">
        <v>271</v>
      </c>
      <c r="BG48" s="106"/>
      <c r="BH48" s="106"/>
      <c r="BI48" s="106"/>
      <c r="BJ48" s="106"/>
      <c r="BK48" s="106"/>
      <c r="BL48" s="107"/>
      <c r="BM48" s="8"/>
      <c r="BN48" s="9"/>
      <c r="BO48" s="9"/>
      <c r="BP48" s="9"/>
      <c r="BQ48" s="9"/>
      <c r="BR48" s="9"/>
      <c r="BS48" s="9"/>
      <c r="BT48" s="10"/>
      <c r="BU48" s="8"/>
      <c r="BV48" s="9"/>
      <c r="BW48" s="9"/>
      <c r="BX48" s="9"/>
      <c r="BY48" s="9"/>
      <c r="BZ48" s="9"/>
      <c r="CA48" s="9"/>
      <c r="CB48" s="10"/>
      <c r="CC48" s="8"/>
      <c r="CD48" s="9"/>
      <c r="CE48" s="9"/>
      <c r="CF48" s="9"/>
      <c r="CG48" s="9"/>
      <c r="CH48" s="9"/>
      <c r="CI48" s="9"/>
      <c r="CJ48" s="10"/>
    </row>
    <row r="49" spans="1:95" x14ac:dyDescent="0.25">
      <c r="B49" s="32"/>
      <c r="C49" s="32"/>
      <c r="D49" s="32"/>
      <c r="E49" s="32"/>
      <c r="F49" s="32"/>
      <c r="G49" s="113" t="s">
        <v>272</v>
      </c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5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11"/>
      <c r="AS49" s="12"/>
      <c r="AT49" s="12"/>
      <c r="AU49" s="12"/>
      <c r="AV49" s="12"/>
      <c r="AW49" s="12"/>
      <c r="AX49" s="13"/>
      <c r="AY49" s="11"/>
      <c r="AZ49" s="12"/>
      <c r="BA49" s="12"/>
      <c r="BB49" s="12"/>
      <c r="BC49" s="12"/>
      <c r="BD49" s="12"/>
      <c r="BE49" s="13"/>
      <c r="BF49" s="116"/>
      <c r="BG49" s="117"/>
      <c r="BH49" s="117"/>
      <c r="BI49" s="117"/>
      <c r="BJ49" s="117"/>
      <c r="BK49" s="117"/>
      <c r="BL49" s="118"/>
      <c r="BM49" s="8"/>
      <c r="BN49" s="9"/>
      <c r="BO49" s="9"/>
      <c r="BP49" s="9"/>
      <c r="BQ49" s="9"/>
      <c r="BR49" s="9"/>
      <c r="BS49" s="9"/>
      <c r="BT49" s="10"/>
      <c r="BU49" s="8"/>
      <c r="BV49" s="9"/>
      <c r="BW49" s="9"/>
      <c r="BX49" s="9"/>
      <c r="BY49" s="9"/>
      <c r="BZ49" s="9"/>
      <c r="CA49" s="9"/>
      <c r="CB49" s="10"/>
      <c r="CC49" s="8"/>
      <c r="CD49" s="9"/>
      <c r="CE49" s="9"/>
      <c r="CF49" s="9"/>
      <c r="CG49" s="9"/>
      <c r="CH49" s="9"/>
      <c r="CI49" s="9"/>
      <c r="CJ49" s="10"/>
    </row>
    <row r="50" spans="1:95" s="125" customFormat="1" ht="30" customHeight="1" x14ac:dyDescent="0.25">
      <c r="A50" s="119"/>
      <c r="B50" s="120"/>
      <c r="C50" s="120"/>
      <c r="D50" s="120"/>
      <c r="E50" s="120"/>
      <c r="F50" s="120"/>
      <c r="G50" s="127" t="s">
        <v>273</v>
      </c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29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4"/>
      <c r="AR50" s="11">
        <v>1430</v>
      </c>
      <c r="AS50" s="12"/>
      <c r="AT50" s="12"/>
      <c r="AU50" s="12"/>
      <c r="AV50" s="12"/>
      <c r="AW50" s="12"/>
      <c r="AX50" s="13"/>
      <c r="AY50" s="213">
        <v>700</v>
      </c>
      <c r="AZ50" s="214"/>
      <c r="BA50" s="214"/>
      <c r="BB50" s="214"/>
      <c r="BC50" s="214"/>
      <c r="BD50" s="214"/>
      <c r="BE50" s="215"/>
      <c r="BF50" s="11" t="s">
        <v>72</v>
      </c>
      <c r="BG50" s="12"/>
      <c r="BH50" s="12"/>
      <c r="BI50" s="12"/>
      <c r="BJ50" s="12"/>
      <c r="BK50" s="12"/>
      <c r="BL50" s="13"/>
      <c r="BM50" s="8"/>
      <c r="BN50" s="9"/>
      <c r="BO50" s="9"/>
      <c r="BP50" s="9"/>
      <c r="BQ50" s="9"/>
      <c r="BR50" s="9"/>
      <c r="BS50" s="9"/>
      <c r="BT50" s="10"/>
      <c r="BU50" s="8"/>
      <c r="BV50" s="9"/>
      <c r="BW50" s="9"/>
      <c r="BX50" s="9"/>
      <c r="BY50" s="9"/>
      <c r="BZ50" s="9"/>
      <c r="CA50" s="9"/>
      <c r="CB50" s="10"/>
      <c r="CC50" s="8"/>
      <c r="CD50" s="9"/>
      <c r="CE50" s="9"/>
      <c r="CF50" s="9"/>
      <c r="CG50" s="9"/>
      <c r="CH50" s="9"/>
      <c r="CI50" s="9"/>
      <c r="CJ50" s="10"/>
    </row>
    <row r="51" spans="1:95" s="141" customFormat="1" ht="21" customHeight="1" x14ac:dyDescent="0.2">
      <c r="A51" s="132"/>
      <c r="B51" s="62" t="s">
        <v>174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4"/>
      <c r="AD51" s="65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7"/>
      <c r="AR51" s="191"/>
      <c r="AS51" s="192"/>
      <c r="AT51" s="192"/>
      <c r="AU51" s="192"/>
      <c r="AV51" s="192"/>
      <c r="AW51" s="192"/>
      <c r="AX51" s="193"/>
      <c r="AY51" s="191"/>
      <c r="AZ51" s="192"/>
      <c r="BA51" s="192"/>
      <c r="BB51" s="192"/>
      <c r="BC51" s="192"/>
      <c r="BD51" s="192"/>
      <c r="BE51" s="193"/>
      <c r="BF51" s="156"/>
      <c r="BG51" s="157"/>
      <c r="BH51" s="157"/>
      <c r="BI51" s="157"/>
      <c r="BJ51" s="157"/>
      <c r="BK51" s="157"/>
      <c r="BL51" s="158"/>
      <c r="BM51" s="59">
        <f>BM42+BM43</f>
        <v>10.119605999999999</v>
      </c>
      <c r="BN51" s="60"/>
      <c r="BO51" s="60"/>
      <c r="BP51" s="60"/>
      <c r="BQ51" s="60"/>
      <c r="BR51" s="60"/>
      <c r="BS51" s="60"/>
      <c r="BT51" s="61"/>
      <c r="BU51" s="59">
        <f t="shared" ref="BU51" si="4">BU42+BU43</f>
        <v>10.119605999999999</v>
      </c>
      <c r="BV51" s="60"/>
      <c r="BW51" s="60"/>
      <c r="BX51" s="60"/>
      <c r="BY51" s="60"/>
      <c r="BZ51" s="60"/>
      <c r="CA51" s="60"/>
      <c r="CB51" s="61"/>
      <c r="CC51" s="59">
        <f t="shared" ref="CC51" si="5">CC42+CC43</f>
        <v>10.119605999999999</v>
      </c>
      <c r="CD51" s="60"/>
      <c r="CE51" s="60"/>
      <c r="CF51" s="60"/>
      <c r="CG51" s="60"/>
      <c r="CH51" s="60"/>
      <c r="CI51" s="60"/>
      <c r="CJ51" s="61"/>
    </row>
    <row r="53" spans="1:95" x14ac:dyDescent="0.25">
      <c r="A53" s="131" t="s">
        <v>39</v>
      </c>
      <c r="B53" s="89" t="s">
        <v>40</v>
      </c>
    </row>
    <row r="54" spans="1:95" ht="18.75" customHeight="1" x14ac:dyDescent="0.25">
      <c r="A54" s="88" t="s">
        <v>41</v>
      </c>
      <c r="B54" s="91" t="s">
        <v>27</v>
      </c>
      <c r="C54" s="92"/>
      <c r="D54" s="92"/>
      <c r="E54" s="92"/>
      <c r="F54" s="93"/>
      <c r="G54" s="91" t="s">
        <v>42</v>
      </c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3"/>
      <c r="Z54" s="90" t="s">
        <v>43</v>
      </c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33" t="s">
        <v>44</v>
      </c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</row>
    <row r="55" spans="1:95" ht="18.75" customHeight="1" x14ac:dyDescent="0.25">
      <c r="B55" s="94"/>
      <c r="C55" s="95"/>
      <c r="D55" s="95"/>
      <c r="E55" s="95"/>
      <c r="F55" s="96"/>
      <c r="G55" s="94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6"/>
      <c r="Z55" s="11" t="s">
        <v>45</v>
      </c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3"/>
      <c r="AT55" s="90" t="s">
        <v>46</v>
      </c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</row>
    <row r="56" spans="1:95" x14ac:dyDescent="0.25">
      <c r="B56" s="97"/>
      <c r="C56" s="98"/>
      <c r="D56" s="98"/>
      <c r="E56" s="98"/>
      <c r="F56" s="99"/>
      <c r="G56" s="97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9"/>
      <c r="Z56" s="116" t="s">
        <v>47</v>
      </c>
      <c r="AA56" s="117"/>
      <c r="AB56" s="117"/>
      <c r="AC56" s="117"/>
      <c r="AD56" s="117"/>
      <c r="AE56" s="117"/>
      <c r="AF56" s="117"/>
      <c r="AG56" s="117"/>
      <c r="AH56" s="117"/>
      <c r="AI56" s="118"/>
      <c r="AJ56" s="116" t="s">
        <v>48</v>
      </c>
      <c r="AK56" s="117"/>
      <c r="AL56" s="117"/>
      <c r="AM56" s="117"/>
      <c r="AN56" s="117"/>
      <c r="AO56" s="117"/>
      <c r="AP56" s="117"/>
      <c r="AQ56" s="117"/>
      <c r="AR56" s="117"/>
      <c r="AS56" s="118"/>
      <c r="AT56" s="116" t="s">
        <v>47</v>
      </c>
      <c r="AU56" s="117"/>
      <c r="AV56" s="117"/>
      <c r="AW56" s="117"/>
      <c r="AX56" s="117"/>
      <c r="AY56" s="117"/>
      <c r="AZ56" s="117"/>
      <c r="BA56" s="117"/>
      <c r="BB56" s="117"/>
      <c r="BC56" s="118"/>
      <c r="BD56" s="116" t="s">
        <v>48</v>
      </c>
      <c r="BE56" s="117"/>
      <c r="BF56" s="117"/>
      <c r="BG56" s="117"/>
      <c r="BH56" s="117"/>
      <c r="BI56" s="117"/>
      <c r="BJ56" s="117"/>
      <c r="BK56" s="117"/>
      <c r="BL56" s="117"/>
      <c r="BM56" s="118"/>
      <c r="BN56" s="32" t="s">
        <v>49</v>
      </c>
      <c r="BO56" s="32"/>
      <c r="BP56" s="32"/>
      <c r="BQ56" s="32"/>
      <c r="BR56" s="32"/>
      <c r="BS56" s="32"/>
      <c r="BT56" s="32"/>
      <c r="BU56" s="32"/>
      <c r="BV56" s="32"/>
      <c r="BW56" s="32"/>
      <c r="BX56" s="32" t="s">
        <v>50</v>
      </c>
      <c r="BY56" s="32"/>
      <c r="BZ56" s="32"/>
      <c r="CA56" s="32"/>
      <c r="CB56" s="32"/>
      <c r="CC56" s="32"/>
      <c r="CD56" s="32"/>
      <c r="CE56" s="32"/>
      <c r="CF56" s="32"/>
      <c r="CG56" s="32"/>
      <c r="CH56" s="32" t="s">
        <v>51</v>
      </c>
      <c r="CI56" s="32"/>
      <c r="CJ56" s="32"/>
      <c r="CK56" s="32"/>
      <c r="CL56" s="32"/>
      <c r="CM56" s="32"/>
      <c r="CN56" s="32"/>
      <c r="CO56" s="32"/>
      <c r="CP56" s="32"/>
      <c r="CQ56" s="32"/>
    </row>
    <row r="57" spans="1:95" s="141" customFormat="1" ht="14.25" x14ac:dyDescent="0.2">
      <c r="A57" s="132"/>
      <c r="B57" s="133">
        <v>1</v>
      </c>
      <c r="C57" s="133"/>
      <c r="D57" s="133"/>
      <c r="E57" s="133"/>
      <c r="F57" s="133"/>
      <c r="G57" s="134" t="s">
        <v>52</v>
      </c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6"/>
      <c r="Z57" s="137">
        <f>Z58</f>
        <v>8.4330050000000014</v>
      </c>
      <c r="AA57" s="138"/>
      <c r="AB57" s="138"/>
      <c r="AC57" s="138"/>
      <c r="AD57" s="138"/>
      <c r="AE57" s="138"/>
      <c r="AF57" s="138"/>
      <c r="AG57" s="138"/>
      <c r="AH57" s="138"/>
      <c r="AI57" s="139"/>
      <c r="AJ57" s="137">
        <f>AJ58</f>
        <v>10.119605999999999</v>
      </c>
      <c r="AK57" s="138"/>
      <c r="AL57" s="138"/>
      <c r="AM57" s="138"/>
      <c r="AN57" s="138"/>
      <c r="AO57" s="138"/>
      <c r="AP57" s="138"/>
      <c r="AQ57" s="138"/>
      <c r="AR57" s="138"/>
      <c r="AS57" s="139"/>
      <c r="AT57" s="137">
        <f>AT58</f>
        <v>2.0405614700000001</v>
      </c>
      <c r="AU57" s="138"/>
      <c r="AV57" s="138"/>
      <c r="AW57" s="138"/>
      <c r="AX57" s="138"/>
      <c r="AY57" s="138"/>
      <c r="AZ57" s="138"/>
      <c r="BA57" s="138"/>
      <c r="BB57" s="138"/>
      <c r="BC57" s="139"/>
      <c r="BD57" s="137">
        <f>BD58</f>
        <v>2.4292398500000001</v>
      </c>
      <c r="BE57" s="138"/>
      <c r="BF57" s="138"/>
      <c r="BG57" s="138"/>
      <c r="BH57" s="138"/>
      <c r="BI57" s="138"/>
      <c r="BJ57" s="138"/>
      <c r="BK57" s="138"/>
      <c r="BL57" s="138"/>
      <c r="BM57" s="139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</row>
    <row r="58" spans="1:95" ht="27" customHeight="1" x14ac:dyDescent="0.25">
      <c r="B58" s="90" t="s">
        <v>3</v>
      </c>
      <c r="C58" s="90"/>
      <c r="D58" s="90"/>
      <c r="E58" s="90"/>
      <c r="F58" s="90"/>
      <c r="G58" s="228" t="s">
        <v>55</v>
      </c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146">
        <f>SUM(Z60:AI62)</f>
        <v>8.4330050000000014</v>
      </c>
      <c r="AA58" s="147"/>
      <c r="AB58" s="147"/>
      <c r="AC58" s="147"/>
      <c r="AD58" s="147"/>
      <c r="AE58" s="147"/>
      <c r="AF58" s="147"/>
      <c r="AG58" s="147"/>
      <c r="AH58" s="147"/>
      <c r="AI58" s="148"/>
      <c r="AJ58" s="146">
        <f>SUM(AJ60:AS62)</f>
        <v>10.119605999999999</v>
      </c>
      <c r="AK58" s="147"/>
      <c r="AL58" s="147"/>
      <c r="AM58" s="147"/>
      <c r="AN58" s="147"/>
      <c r="AO58" s="147"/>
      <c r="AP58" s="147"/>
      <c r="AQ58" s="147"/>
      <c r="AR58" s="147"/>
      <c r="AS58" s="148"/>
      <c r="AT58" s="146">
        <f>SUM(AT60:BC62)</f>
        <v>2.0405614700000001</v>
      </c>
      <c r="AU58" s="147"/>
      <c r="AV58" s="147"/>
      <c r="AW58" s="147"/>
      <c r="AX58" s="147"/>
      <c r="AY58" s="147"/>
      <c r="AZ58" s="147"/>
      <c r="BA58" s="147"/>
      <c r="BB58" s="147"/>
      <c r="BC58" s="148"/>
      <c r="BD58" s="146">
        <f>SUM(BD60:BM62)</f>
        <v>2.4292398500000001</v>
      </c>
      <c r="BE58" s="147"/>
      <c r="BF58" s="147"/>
      <c r="BG58" s="147"/>
      <c r="BH58" s="147"/>
      <c r="BI58" s="147"/>
      <c r="BJ58" s="147"/>
      <c r="BK58" s="147"/>
      <c r="BL58" s="147"/>
      <c r="BM58" s="148"/>
      <c r="BN58" s="50" t="s">
        <v>245</v>
      </c>
      <c r="BO58" s="51"/>
      <c r="BP58" s="51"/>
      <c r="BQ58" s="51"/>
      <c r="BR58" s="51"/>
      <c r="BS58" s="51"/>
      <c r="BT58" s="51"/>
      <c r="BU58" s="51"/>
      <c r="BV58" s="51"/>
      <c r="BW58" s="52"/>
      <c r="BX58" s="50" t="s">
        <v>246</v>
      </c>
      <c r="BY58" s="51"/>
      <c r="BZ58" s="51"/>
      <c r="CA58" s="51"/>
      <c r="CB58" s="51"/>
      <c r="CC58" s="51"/>
      <c r="CD58" s="51"/>
      <c r="CE58" s="51"/>
      <c r="CF58" s="51"/>
      <c r="CG58" s="52"/>
      <c r="CH58" s="50" t="s">
        <v>53</v>
      </c>
      <c r="CI58" s="51"/>
      <c r="CJ58" s="51"/>
      <c r="CK58" s="51"/>
      <c r="CL58" s="51"/>
      <c r="CM58" s="51"/>
      <c r="CN58" s="51"/>
      <c r="CO58" s="51"/>
      <c r="CP58" s="51"/>
      <c r="CQ58" s="52"/>
    </row>
    <row r="59" spans="1:95" ht="14.25" customHeight="1" x14ac:dyDescent="0.25">
      <c r="B59" s="142"/>
      <c r="C59" s="142"/>
      <c r="D59" s="142"/>
      <c r="E59" s="142"/>
      <c r="F59" s="142"/>
      <c r="G59" s="229" t="s">
        <v>128</v>
      </c>
      <c r="H59" s="229"/>
      <c r="I59" s="229"/>
      <c r="J59" s="229"/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146"/>
      <c r="AA59" s="147"/>
      <c r="AB59" s="147"/>
      <c r="AC59" s="147"/>
      <c r="AD59" s="147"/>
      <c r="AE59" s="147"/>
      <c r="AF59" s="147"/>
      <c r="AG59" s="147"/>
      <c r="AH59" s="147"/>
      <c r="AI59" s="148"/>
      <c r="AJ59" s="146"/>
      <c r="AK59" s="147"/>
      <c r="AL59" s="147"/>
      <c r="AM59" s="147"/>
      <c r="AN59" s="147"/>
      <c r="AO59" s="147"/>
      <c r="AP59" s="147"/>
      <c r="AQ59" s="147"/>
      <c r="AR59" s="147"/>
      <c r="AS59" s="148"/>
      <c r="AT59" s="146"/>
      <c r="AU59" s="147"/>
      <c r="AV59" s="147"/>
      <c r="AW59" s="147"/>
      <c r="AX59" s="147"/>
      <c r="AY59" s="147"/>
      <c r="AZ59" s="147"/>
      <c r="BA59" s="147"/>
      <c r="BB59" s="147"/>
      <c r="BC59" s="148"/>
      <c r="BD59" s="146"/>
      <c r="BE59" s="147"/>
      <c r="BF59" s="147"/>
      <c r="BG59" s="147"/>
      <c r="BH59" s="147"/>
      <c r="BI59" s="147"/>
      <c r="BJ59" s="147"/>
      <c r="BK59" s="147"/>
      <c r="BL59" s="147"/>
      <c r="BM59" s="148"/>
      <c r="BN59" s="53"/>
      <c r="BO59" s="54"/>
      <c r="BP59" s="54"/>
      <c r="BQ59" s="54"/>
      <c r="BR59" s="54"/>
      <c r="BS59" s="54"/>
      <c r="BT59" s="54"/>
      <c r="BU59" s="54"/>
      <c r="BV59" s="54"/>
      <c r="BW59" s="55"/>
      <c r="BX59" s="53"/>
      <c r="BY59" s="54"/>
      <c r="BZ59" s="54"/>
      <c r="CA59" s="54"/>
      <c r="CB59" s="54"/>
      <c r="CC59" s="54"/>
      <c r="CD59" s="54"/>
      <c r="CE59" s="54"/>
      <c r="CF59" s="54"/>
      <c r="CG59" s="55"/>
      <c r="CH59" s="53"/>
      <c r="CI59" s="54"/>
      <c r="CJ59" s="54"/>
      <c r="CK59" s="54"/>
      <c r="CL59" s="54"/>
      <c r="CM59" s="54"/>
      <c r="CN59" s="54"/>
      <c r="CO59" s="54"/>
      <c r="CP59" s="54"/>
      <c r="CQ59" s="55"/>
    </row>
    <row r="60" spans="1:95" ht="48" customHeight="1" x14ac:dyDescent="0.25">
      <c r="B60" s="230" t="s">
        <v>175</v>
      </c>
      <c r="C60" s="230"/>
      <c r="D60" s="230"/>
      <c r="E60" s="230"/>
      <c r="F60" s="230"/>
      <c r="G60" s="149" t="s">
        <v>253</v>
      </c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1"/>
      <c r="Z60" s="146">
        <f>AJ60/1.2</f>
        <v>4.0925000000000002</v>
      </c>
      <c r="AA60" s="147"/>
      <c r="AB60" s="147"/>
      <c r="AC60" s="147"/>
      <c r="AD60" s="147"/>
      <c r="AE60" s="147"/>
      <c r="AF60" s="147"/>
      <c r="AG60" s="147"/>
      <c r="AH60" s="147"/>
      <c r="AI60" s="148"/>
      <c r="AJ60" s="146">
        <v>4.9109999999999996</v>
      </c>
      <c r="AK60" s="147"/>
      <c r="AL60" s="147"/>
      <c r="AM60" s="147"/>
      <c r="AN60" s="147"/>
      <c r="AO60" s="147"/>
      <c r="AP60" s="147"/>
      <c r="AQ60" s="147"/>
      <c r="AR60" s="147"/>
      <c r="AS60" s="148"/>
      <c r="AT60" s="146">
        <v>2.0405614700000001</v>
      </c>
      <c r="AU60" s="147"/>
      <c r="AV60" s="147"/>
      <c r="AW60" s="147"/>
      <c r="AX60" s="147"/>
      <c r="AY60" s="147"/>
      <c r="AZ60" s="147"/>
      <c r="BA60" s="147"/>
      <c r="BB60" s="147"/>
      <c r="BC60" s="148"/>
      <c r="BD60" s="146">
        <v>2.4292398500000001</v>
      </c>
      <c r="BE60" s="147"/>
      <c r="BF60" s="147"/>
      <c r="BG60" s="147"/>
      <c r="BH60" s="147"/>
      <c r="BI60" s="147"/>
      <c r="BJ60" s="147"/>
      <c r="BK60" s="147"/>
      <c r="BL60" s="147"/>
      <c r="BM60" s="148"/>
      <c r="BN60" s="53"/>
      <c r="BO60" s="54"/>
      <c r="BP60" s="54"/>
      <c r="BQ60" s="54"/>
      <c r="BR60" s="54"/>
      <c r="BS60" s="54"/>
      <c r="BT60" s="54"/>
      <c r="BU60" s="54"/>
      <c r="BV60" s="54"/>
      <c r="BW60" s="55"/>
      <c r="BX60" s="53"/>
      <c r="BY60" s="54"/>
      <c r="BZ60" s="54"/>
      <c r="CA60" s="54"/>
      <c r="CB60" s="54"/>
      <c r="CC60" s="54"/>
      <c r="CD60" s="54"/>
      <c r="CE60" s="54"/>
      <c r="CF60" s="54"/>
      <c r="CG60" s="55"/>
      <c r="CH60" s="53"/>
      <c r="CI60" s="54"/>
      <c r="CJ60" s="54"/>
      <c r="CK60" s="54"/>
      <c r="CL60" s="54"/>
      <c r="CM60" s="54"/>
      <c r="CN60" s="54"/>
      <c r="CO60" s="54"/>
      <c r="CP60" s="54"/>
      <c r="CQ60" s="55"/>
    </row>
    <row r="61" spans="1:95" ht="30.75" customHeight="1" x14ac:dyDescent="0.25">
      <c r="B61" s="130" t="s">
        <v>176</v>
      </c>
      <c r="C61" s="130"/>
      <c r="D61" s="130"/>
      <c r="E61" s="130"/>
      <c r="F61" s="130"/>
      <c r="G61" s="231" t="s">
        <v>178</v>
      </c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146">
        <f t="shared" ref="Z61:Z62" si="6">AJ61/1.2</f>
        <v>0</v>
      </c>
      <c r="AA61" s="147"/>
      <c r="AB61" s="147"/>
      <c r="AC61" s="147"/>
      <c r="AD61" s="147"/>
      <c r="AE61" s="147"/>
      <c r="AF61" s="147"/>
      <c r="AG61" s="147"/>
      <c r="AH61" s="147"/>
      <c r="AI61" s="148"/>
      <c r="AJ61" s="146">
        <v>0</v>
      </c>
      <c r="AK61" s="147"/>
      <c r="AL61" s="147"/>
      <c r="AM61" s="147"/>
      <c r="AN61" s="147"/>
      <c r="AO61" s="147"/>
      <c r="AP61" s="147"/>
      <c r="AQ61" s="147"/>
      <c r="AR61" s="147"/>
      <c r="AS61" s="148"/>
      <c r="AT61" s="146"/>
      <c r="AU61" s="147"/>
      <c r="AV61" s="147"/>
      <c r="AW61" s="147"/>
      <c r="AX61" s="147"/>
      <c r="AY61" s="147"/>
      <c r="AZ61" s="147"/>
      <c r="BA61" s="147"/>
      <c r="BB61" s="147"/>
      <c r="BC61" s="148"/>
      <c r="BD61" s="146"/>
      <c r="BE61" s="147"/>
      <c r="BF61" s="147"/>
      <c r="BG61" s="147"/>
      <c r="BH61" s="147"/>
      <c r="BI61" s="147"/>
      <c r="BJ61" s="147"/>
      <c r="BK61" s="147"/>
      <c r="BL61" s="147"/>
      <c r="BM61" s="148"/>
      <c r="BN61" s="53"/>
      <c r="BO61" s="54"/>
      <c r="BP61" s="54"/>
      <c r="BQ61" s="54"/>
      <c r="BR61" s="54"/>
      <c r="BS61" s="54"/>
      <c r="BT61" s="54"/>
      <c r="BU61" s="54"/>
      <c r="BV61" s="54"/>
      <c r="BW61" s="55"/>
      <c r="BX61" s="53"/>
      <c r="BY61" s="54"/>
      <c r="BZ61" s="54"/>
      <c r="CA61" s="54"/>
      <c r="CB61" s="54"/>
      <c r="CC61" s="54"/>
      <c r="CD61" s="54"/>
      <c r="CE61" s="54"/>
      <c r="CF61" s="54"/>
      <c r="CG61" s="55"/>
      <c r="CH61" s="53"/>
      <c r="CI61" s="54"/>
      <c r="CJ61" s="54"/>
      <c r="CK61" s="54"/>
      <c r="CL61" s="54"/>
      <c r="CM61" s="54"/>
      <c r="CN61" s="54"/>
      <c r="CO61" s="54"/>
      <c r="CP61" s="54"/>
      <c r="CQ61" s="55"/>
    </row>
    <row r="62" spans="1:95" ht="48.75" customHeight="1" x14ac:dyDescent="0.25">
      <c r="B62" s="130" t="s">
        <v>177</v>
      </c>
      <c r="C62" s="130"/>
      <c r="D62" s="130"/>
      <c r="E62" s="130"/>
      <c r="F62" s="130"/>
      <c r="G62" s="231" t="s">
        <v>254</v>
      </c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146">
        <f t="shared" si="6"/>
        <v>4.3405050000000003</v>
      </c>
      <c r="AA62" s="147"/>
      <c r="AB62" s="147"/>
      <c r="AC62" s="147"/>
      <c r="AD62" s="147"/>
      <c r="AE62" s="147"/>
      <c r="AF62" s="147"/>
      <c r="AG62" s="147"/>
      <c r="AH62" s="147"/>
      <c r="AI62" s="148"/>
      <c r="AJ62" s="146">
        <v>5.2086059999999996</v>
      </c>
      <c r="AK62" s="147"/>
      <c r="AL62" s="147"/>
      <c r="AM62" s="147"/>
      <c r="AN62" s="147"/>
      <c r="AO62" s="147"/>
      <c r="AP62" s="147"/>
      <c r="AQ62" s="147"/>
      <c r="AR62" s="147"/>
      <c r="AS62" s="148"/>
      <c r="AT62" s="146"/>
      <c r="AU62" s="147"/>
      <c r="AV62" s="147"/>
      <c r="AW62" s="147"/>
      <c r="AX62" s="147"/>
      <c r="AY62" s="147"/>
      <c r="AZ62" s="147"/>
      <c r="BA62" s="147"/>
      <c r="BB62" s="147"/>
      <c r="BC62" s="148"/>
      <c r="BD62" s="146"/>
      <c r="BE62" s="147"/>
      <c r="BF62" s="147"/>
      <c r="BG62" s="147"/>
      <c r="BH62" s="147"/>
      <c r="BI62" s="147"/>
      <c r="BJ62" s="147"/>
      <c r="BK62" s="147"/>
      <c r="BL62" s="147"/>
      <c r="BM62" s="148"/>
      <c r="BN62" s="53"/>
      <c r="BO62" s="54"/>
      <c r="BP62" s="54"/>
      <c r="BQ62" s="54"/>
      <c r="BR62" s="54"/>
      <c r="BS62" s="54"/>
      <c r="BT62" s="54"/>
      <c r="BU62" s="54"/>
      <c r="BV62" s="54"/>
      <c r="BW62" s="55"/>
      <c r="BX62" s="53"/>
      <c r="BY62" s="54"/>
      <c r="BZ62" s="54"/>
      <c r="CA62" s="54"/>
      <c r="CB62" s="54"/>
      <c r="CC62" s="54"/>
      <c r="CD62" s="54"/>
      <c r="CE62" s="54"/>
      <c r="CF62" s="54"/>
      <c r="CG62" s="55"/>
      <c r="CH62" s="53"/>
      <c r="CI62" s="54"/>
      <c r="CJ62" s="54"/>
      <c r="CK62" s="54"/>
      <c r="CL62" s="54"/>
      <c r="CM62" s="54"/>
      <c r="CN62" s="54"/>
      <c r="CO62" s="54"/>
      <c r="CP62" s="54"/>
      <c r="CQ62" s="55"/>
    </row>
    <row r="63" spans="1:95" ht="27" customHeight="1" x14ac:dyDescent="0.25">
      <c r="B63" s="90" t="s">
        <v>5</v>
      </c>
      <c r="C63" s="90"/>
      <c r="D63" s="90"/>
      <c r="E63" s="90"/>
      <c r="F63" s="90"/>
      <c r="G63" s="228" t="s">
        <v>274</v>
      </c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28"/>
      <c r="Y63" s="228"/>
      <c r="Z63" s="146"/>
      <c r="AA63" s="147"/>
      <c r="AB63" s="147"/>
      <c r="AC63" s="147"/>
      <c r="AD63" s="147"/>
      <c r="AE63" s="147"/>
      <c r="AF63" s="147"/>
      <c r="AG63" s="147"/>
      <c r="AH63" s="147"/>
      <c r="AI63" s="148"/>
      <c r="AJ63" s="146"/>
      <c r="AK63" s="147"/>
      <c r="AL63" s="147"/>
      <c r="AM63" s="147"/>
      <c r="AN63" s="147"/>
      <c r="AO63" s="147"/>
      <c r="AP63" s="147"/>
      <c r="AQ63" s="147"/>
      <c r="AR63" s="147"/>
      <c r="AS63" s="148"/>
      <c r="AT63" s="146">
        <f>BD63/1.2</f>
        <v>5.8331000000000008E-2</v>
      </c>
      <c r="AU63" s="147"/>
      <c r="AV63" s="147"/>
      <c r="AW63" s="147"/>
      <c r="AX63" s="147"/>
      <c r="AY63" s="147"/>
      <c r="AZ63" s="147"/>
      <c r="BA63" s="147"/>
      <c r="BB63" s="147"/>
      <c r="BC63" s="148"/>
      <c r="BD63" s="146">
        <f>69.9972/1000</f>
        <v>6.9997200000000009E-2</v>
      </c>
      <c r="BE63" s="147"/>
      <c r="BF63" s="147"/>
      <c r="BG63" s="147"/>
      <c r="BH63" s="147"/>
      <c r="BI63" s="147"/>
      <c r="BJ63" s="147"/>
      <c r="BK63" s="147"/>
      <c r="BL63" s="147"/>
      <c r="BM63" s="148"/>
      <c r="BN63" s="56"/>
      <c r="BO63" s="57"/>
      <c r="BP63" s="57"/>
      <c r="BQ63" s="57"/>
      <c r="BR63" s="57"/>
      <c r="BS63" s="57"/>
      <c r="BT63" s="57"/>
      <c r="BU63" s="57"/>
      <c r="BV63" s="57"/>
      <c r="BW63" s="58"/>
      <c r="BX63" s="56"/>
      <c r="BY63" s="57"/>
      <c r="BZ63" s="57"/>
      <c r="CA63" s="57"/>
      <c r="CB63" s="57"/>
      <c r="CC63" s="57"/>
      <c r="CD63" s="57"/>
      <c r="CE63" s="57"/>
      <c r="CF63" s="57"/>
      <c r="CG63" s="58"/>
      <c r="CH63" s="56"/>
      <c r="CI63" s="57"/>
      <c r="CJ63" s="57"/>
      <c r="CK63" s="57"/>
      <c r="CL63" s="57"/>
      <c r="CM63" s="57"/>
      <c r="CN63" s="57"/>
      <c r="CO63" s="57"/>
      <c r="CP63" s="57"/>
      <c r="CQ63" s="58"/>
    </row>
    <row r="64" spans="1:95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</row>
    <row r="65" spans="1:103" x14ac:dyDescent="0.25">
      <c r="A65" s="88" t="s">
        <v>56</v>
      </c>
      <c r="B65" s="1" t="s">
        <v>57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</row>
    <row r="66" spans="1:103" ht="53.25" customHeight="1" x14ac:dyDescent="0.25">
      <c r="B66" s="4" t="s">
        <v>135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</row>
    <row r="69" spans="1:103" s="111" customFormat="1" ht="15.75" x14ac:dyDescent="0.25">
      <c r="A69" s="77" t="s">
        <v>58</v>
      </c>
      <c r="B69" s="86" t="s">
        <v>59</v>
      </c>
      <c r="C69" s="86"/>
      <c r="D69" s="86"/>
    </row>
    <row r="70" spans="1:103" x14ac:dyDescent="0.25">
      <c r="B70" s="3"/>
    </row>
    <row r="71" spans="1:103" ht="20.25" customHeight="1" x14ac:dyDescent="0.25">
      <c r="B71" s="112" t="s">
        <v>132</v>
      </c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</row>
    <row r="72" spans="1:103" x14ac:dyDescent="0.25">
      <c r="B72" s="156" t="s">
        <v>60</v>
      </c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58"/>
      <c r="Z72" s="159" t="s">
        <v>61</v>
      </c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1"/>
      <c r="AN72" s="159" t="s">
        <v>62</v>
      </c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1"/>
      <c r="BB72" s="133" t="s">
        <v>31</v>
      </c>
      <c r="BC72" s="133"/>
      <c r="BD72" s="133"/>
      <c r="BE72" s="133"/>
      <c r="BF72" s="133"/>
    </row>
    <row r="73" spans="1:103" ht="34.5" customHeight="1" x14ac:dyDescent="0.25">
      <c r="A73" s="87" t="s">
        <v>63</v>
      </c>
      <c r="B73" s="84" t="s">
        <v>64</v>
      </c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162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4"/>
      <c r="AN73" s="162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4"/>
      <c r="BB73" s="33"/>
      <c r="BC73" s="33"/>
      <c r="BD73" s="33"/>
      <c r="BE73" s="33"/>
      <c r="BF73" s="33"/>
    </row>
    <row r="75" spans="1:103" ht="33" customHeight="1" x14ac:dyDescent="0.25">
      <c r="B75" s="104" t="s">
        <v>181</v>
      </c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104"/>
      <c r="BP75" s="104"/>
      <c r="BQ75" s="104"/>
      <c r="BR75" s="104"/>
      <c r="BS75" s="104"/>
      <c r="BT75" s="104"/>
      <c r="BU75" s="104"/>
      <c r="BV75" s="104"/>
      <c r="BW75" s="104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6"/>
      <c r="CW75" s="166"/>
      <c r="CX75" s="166"/>
      <c r="CY75" s="166"/>
    </row>
    <row r="76" spans="1:103" ht="31.5" customHeight="1" x14ac:dyDescent="0.25">
      <c r="B76" s="167" t="s">
        <v>60</v>
      </c>
      <c r="C76" s="167"/>
      <c r="D76" s="167"/>
      <c r="E76" s="167"/>
      <c r="F76" s="167"/>
      <c r="G76" s="167"/>
      <c r="H76" s="167"/>
      <c r="I76" s="167"/>
      <c r="J76" s="167"/>
      <c r="K76" s="167" t="s">
        <v>66</v>
      </c>
      <c r="L76" s="167"/>
      <c r="M76" s="167"/>
      <c r="N76" s="167"/>
      <c r="O76" s="167"/>
      <c r="P76" s="191" t="s">
        <v>67</v>
      </c>
      <c r="Q76" s="192"/>
      <c r="R76" s="192"/>
      <c r="S76" s="192"/>
      <c r="T76" s="192"/>
      <c r="U76" s="192"/>
      <c r="V76" s="192"/>
      <c r="W76" s="192"/>
      <c r="X76" s="192"/>
      <c r="Y76" s="193"/>
      <c r="Z76" s="191" t="s">
        <v>22</v>
      </c>
      <c r="AA76" s="192"/>
      <c r="AB76" s="192"/>
      <c r="AC76" s="192"/>
      <c r="AD76" s="192"/>
      <c r="AE76" s="192"/>
      <c r="AF76" s="192"/>
      <c r="AG76" s="192"/>
      <c r="AH76" s="192"/>
      <c r="AI76" s="193"/>
      <c r="AJ76" s="191" t="s">
        <v>179</v>
      </c>
      <c r="AK76" s="192"/>
      <c r="AL76" s="192"/>
      <c r="AM76" s="192"/>
      <c r="AN76" s="192"/>
      <c r="AO76" s="192"/>
      <c r="AP76" s="192"/>
      <c r="AQ76" s="192"/>
      <c r="AR76" s="192"/>
      <c r="AS76" s="193"/>
      <c r="AT76" s="191" t="s">
        <v>180</v>
      </c>
      <c r="AU76" s="192"/>
      <c r="AV76" s="192"/>
      <c r="AW76" s="192"/>
      <c r="AX76" s="192"/>
      <c r="AY76" s="192"/>
      <c r="AZ76" s="192"/>
      <c r="BA76" s="192"/>
      <c r="BB76" s="192"/>
      <c r="BC76" s="193"/>
      <c r="BD76" s="191" t="s">
        <v>155</v>
      </c>
      <c r="BE76" s="192"/>
      <c r="BF76" s="192"/>
      <c r="BG76" s="192"/>
      <c r="BH76" s="192"/>
      <c r="BI76" s="192"/>
      <c r="BJ76" s="192"/>
      <c r="BK76" s="192"/>
      <c r="BL76" s="192"/>
      <c r="BM76" s="193"/>
      <c r="BN76" s="191" t="s">
        <v>187</v>
      </c>
      <c r="BO76" s="192"/>
      <c r="BP76" s="192"/>
      <c r="BQ76" s="192"/>
      <c r="BR76" s="192"/>
      <c r="BS76" s="192"/>
      <c r="BT76" s="192"/>
      <c r="BU76" s="192"/>
      <c r="BV76" s="192"/>
      <c r="BW76" s="193"/>
      <c r="BX76" s="169"/>
      <c r="BY76" s="169"/>
      <c r="BZ76" s="169"/>
      <c r="CA76" s="169"/>
      <c r="CB76" s="169"/>
      <c r="CC76" s="169"/>
      <c r="CD76" s="169"/>
      <c r="CE76" s="169"/>
      <c r="CF76" s="169"/>
      <c r="CG76" s="169"/>
      <c r="CH76" s="169"/>
      <c r="CI76" s="169"/>
      <c r="CJ76" s="169"/>
      <c r="CK76" s="169"/>
      <c r="CL76" s="169"/>
      <c r="CM76" s="169"/>
      <c r="CN76" s="169"/>
      <c r="CO76" s="169"/>
      <c r="CP76" s="169"/>
      <c r="CQ76" s="169"/>
      <c r="CR76" s="169"/>
      <c r="CS76" s="169"/>
      <c r="CT76" s="169"/>
      <c r="CU76" s="169"/>
    </row>
    <row r="77" spans="1:103" ht="31.5" customHeight="1" x14ac:dyDescent="0.25">
      <c r="B77" s="167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1" t="s">
        <v>68</v>
      </c>
      <c r="Q77" s="12"/>
      <c r="R77" s="12"/>
      <c r="S77" s="12"/>
      <c r="T77" s="13"/>
      <c r="U77" s="11" t="s">
        <v>69</v>
      </c>
      <c r="V77" s="12"/>
      <c r="W77" s="12"/>
      <c r="X77" s="12"/>
      <c r="Y77" s="13"/>
      <c r="Z77" s="11" t="s">
        <v>68</v>
      </c>
      <c r="AA77" s="12"/>
      <c r="AB77" s="12"/>
      <c r="AC77" s="12"/>
      <c r="AD77" s="13"/>
      <c r="AE77" s="11" t="s">
        <v>69</v>
      </c>
      <c r="AF77" s="12"/>
      <c r="AG77" s="12"/>
      <c r="AH77" s="12"/>
      <c r="AI77" s="13"/>
      <c r="AJ77" s="11" t="s">
        <v>68</v>
      </c>
      <c r="AK77" s="12"/>
      <c r="AL77" s="12"/>
      <c r="AM77" s="12"/>
      <c r="AN77" s="13"/>
      <c r="AO77" s="11" t="s">
        <v>69</v>
      </c>
      <c r="AP77" s="12"/>
      <c r="AQ77" s="12"/>
      <c r="AR77" s="12"/>
      <c r="AS77" s="13"/>
      <c r="AT77" s="11" t="s">
        <v>68</v>
      </c>
      <c r="AU77" s="12"/>
      <c r="AV77" s="12"/>
      <c r="AW77" s="12"/>
      <c r="AX77" s="13"/>
      <c r="AY77" s="11" t="s">
        <v>69</v>
      </c>
      <c r="AZ77" s="12"/>
      <c r="BA77" s="12"/>
      <c r="BB77" s="12"/>
      <c r="BC77" s="13"/>
      <c r="BD77" s="11" t="s">
        <v>68</v>
      </c>
      <c r="BE77" s="12"/>
      <c r="BF77" s="12"/>
      <c r="BG77" s="12"/>
      <c r="BH77" s="13"/>
      <c r="BI77" s="11" t="s">
        <v>69</v>
      </c>
      <c r="BJ77" s="12"/>
      <c r="BK77" s="12"/>
      <c r="BL77" s="12"/>
      <c r="BM77" s="13"/>
      <c r="BN77" s="11" t="s">
        <v>68</v>
      </c>
      <c r="BO77" s="12"/>
      <c r="BP77" s="12"/>
      <c r="BQ77" s="12"/>
      <c r="BR77" s="13"/>
      <c r="BS77" s="11" t="s">
        <v>69</v>
      </c>
      <c r="BT77" s="12"/>
      <c r="BU77" s="12"/>
      <c r="BV77" s="12"/>
      <c r="BW77" s="13"/>
      <c r="BX77" s="170"/>
      <c r="BY77" s="170"/>
      <c r="BZ77" s="170"/>
      <c r="CA77" s="170"/>
      <c r="CB77" s="170"/>
      <c r="CC77" s="170"/>
      <c r="CD77" s="170"/>
      <c r="CE77" s="170"/>
      <c r="CF77" s="170"/>
      <c r="CG77" s="170"/>
      <c r="CH77" s="170"/>
      <c r="CI77" s="170"/>
      <c r="CJ77" s="170"/>
      <c r="CK77" s="170"/>
      <c r="CL77" s="170"/>
      <c r="CM77" s="170"/>
      <c r="CN77" s="170"/>
      <c r="CO77" s="170"/>
      <c r="CP77" s="170"/>
      <c r="CQ77" s="170"/>
      <c r="CR77" s="170"/>
      <c r="CS77" s="170"/>
      <c r="CT77" s="170"/>
      <c r="CU77" s="170"/>
    </row>
    <row r="78" spans="1:103" x14ac:dyDescent="0.25">
      <c r="A78" s="88" t="s">
        <v>65</v>
      </c>
      <c r="B78" s="152" t="s">
        <v>136</v>
      </c>
      <c r="C78" s="153"/>
      <c r="D78" s="153"/>
      <c r="E78" s="153"/>
      <c r="F78" s="153"/>
      <c r="G78" s="153"/>
      <c r="H78" s="153"/>
      <c r="I78" s="153"/>
      <c r="J78" s="154"/>
      <c r="K78" s="116" t="s">
        <v>70</v>
      </c>
      <c r="L78" s="117"/>
      <c r="M78" s="117"/>
      <c r="N78" s="117"/>
      <c r="O78" s="118"/>
      <c r="P78" s="232">
        <f>AJ60</f>
        <v>4.9109999999999996</v>
      </c>
      <c r="Q78" s="232"/>
      <c r="R78" s="232"/>
      <c r="S78" s="232"/>
      <c r="T78" s="232"/>
      <c r="U78" s="232">
        <f>BD57</f>
        <v>2.4292398500000001</v>
      </c>
      <c r="V78" s="232"/>
      <c r="W78" s="232"/>
      <c r="X78" s="232"/>
      <c r="Y78" s="232"/>
      <c r="Z78" s="232">
        <f>BM44</f>
        <v>0.66943799999999998</v>
      </c>
      <c r="AA78" s="232"/>
      <c r="AB78" s="232"/>
      <c r="AC78" s="232"/>
      <c r="AD78" s="232"/>
      <c r="AE78" s="232">
        <f>69.9972/1000</f>
        <v>6.9997200000000009E-2</v>
      </c>
      <c r="AF78" s="232"/>
      <c r="AG78" s="232"/>
      <c r="AH78" s="232"/>
      <c r="AI78" s="232"/>
      <c r="AJ78" s="232">
        <f>BM45</f>
        <v>0.799848</v>
      </c>
      <c r="AK78" s="232"/>
      <c r="AL78" s="232"/>
      <c r="AM78" s="232"/>
      <c r="AN78" s="232"/>
      <c r="AO78" s="232"/>
      <c r="AP78" s="232"/>
      <c r="AQ78" s="232"/>
      <c r="AR78" s="232"/>
      <c r="AS78" s="232"/>
      <c r="AT78" s="232">
        <f>BM46</f>
        <v>1.5649200000000001</v>
      </c>
      <c r="AU78" s="232"/>
      <c r="AV78" s="232"/>
      <c r="AW78" s="232"/>
      <c r="AX78" s="232"/>
      <c r="AY78" s="232"/>
      <c r="AZ78" s="232"/>
      <c r="BA78" s="232"/>
      <c r="BB78" s="232"/>
      <c r="BC78" s="232"/>
      <c r="BD78" s="232">
        <f>BM47</f>
        <v>2.1743999999999999</v>
      </c>
      <c r="BE78" s="232"/>
      <c r="BF78" s="232"/>
      <c r="BG78" s="232"/>
      <c r="BH78" s="232"/>
      <c r="BI78" s="232"/>
      <c r="BJ78" s="232"/>
      <c r="BK78" s="232"/>
      <c r="BL78" s="232"/>
      <c r="BM78" s="232"/>
      <c r="BN78" s="232">
        <f>P78+Z78+AJ78+AT78+BD78</f>
        <v>10.119605999999999</v>
      </c>
      <c r="BO78" s="232"/>
      <c r="BP78" s="232"/>
      <c r="BQ78" s="232"/>
      <c r="BR78" s="232"/>
      <c r="BS78" s="232">
        <f t="shared" ref="BS78:BS79" si="7">U78+AE78+AO78+AY78+BI78</f>
        <v>2.4992370500000001</v>
      </c>
      <c r="BT78" s="232"/>
      <c r="BU78" s="232"/>
      <c r="BV78" s="232"/>
      <c r="BW78" s="232"/>
      <c r="BX78" s="174"/>
      <c r="BY78" s="174"/>
      <c r="BZ78" s="174"/>
      <c r="CA78" s="174"/>
      <c r="CB78" s="174"/>
      <c r="CC78" s="174"/>
      <c r="CD78" s="174"/>
      <c r="CE78" s="174"/>
      <c r="CF78" s="174"/>
      <c r="CG78" s="174"/>
      <c r="CH78" s="174"/>
      <c r="CI78" s="174"/>
      <c r="CJ78" s="174"/>
      <c r="CK78" s="174"/>
      <c r="CL78" s="174"/>
      <c r="CM78" s="174"/>
      <c r="CN78" s="174"/>
      <c r="CO78" s="174"/>
      <c r="CP78" s="174"/>
      <c r="CQ78" s="174"/>
      <c r="CR78" s="174"/>
      <c r="CS78" s="174"/>
      <c r="CT78" s="174"/>
      <c r="CU78" s="174"/>
    </row>
    <row r="79" spans="1:103" x14ac:dyDescent="0.25">
      <c r="A79" s="88" t="s">
        <v>92</v>
      </c>
      <c r="B79" s="152" t="s">
        <v>137</v>
      </c>
      <c r="C79" s="153"/>
      <c r="D79" s="153"/>
      <c r="E79" s="153"/>
      <c r="F79" s="153"/>
      <c r="G79" s="153"/>
      <c r="H79" s="153"/>
      <c r="I79" s="153"/>
      <c r="J79" s="154"/>
      <c r="K79" s="116" t="s">
        <v>70</v>
      </c>
      <c r="L79" s="117"/>
      <c r="M79" s="117"/>
      <c r="N79" s="117"/>
      <c r="O79" s="118"/>
      <c r="P79" s="232">
        <f>P78</f>
        <v>4.9109999999999996</v>
      </c>
      <c r="Q79" s="232"/>
      <c r="R79" s="232"/>
      <c r="S79" s="232"/>
      <c r="T79" s="232"/>
      <c r="U79" s="232">
        <f>U78</f>
        <v>2.4292398500000001</v>
      </c>
      <c r="V79" s="232"/>
      <c r="W79" s="232"/>
      <c r="X79" s="232"/>
      <c r="Y79" s="232"/>
      <c r="Z79" s="232">
        <f>Z78</f>
        <v>0.66943799999999998</v>
      </c>
      <c r="AA79" s="232"/>
      <c r="AB79" s="232"/>
      <c r="AC79" s="232"/>
      <c r="AD79" s="232"/>
      <c r="AE79" s="232">
        <f>18.69925/1000</f>
        <v>1.8699250000000001E-2</v>
      </c>
      <c r="AF79" s="232"/>
      <c r="AG79" s="232"/>
      <c r="AH79" s="232"/>
      <c r="AI79" s="232"/>
      <c r="AJ79" s="232">
        <f>AJ78</f>
        <v>0.799848</v>
      </c>
      <c r="AK79" s="232"/>
      <c r="AL79" s="232"/>
      <c r="AM79" s="232"/>
      <c r="AN79" s="232"/>
      <c r="AO79" s="232"/>
      <c r="AP79" s="232"/>
      <c r="AQ79" s="232"/>
      <c r="AR79" s="232"/>
      <c r="AS79" s="232"/>
      <c r="AT79" s="232">
        <f>AT78</f>
        <v>1.5649200000000001</v>
      </c>
      <c r="AU79" s="232"/>
      <c r="AV79" s="232"/>
      <c r="AW79" s="232"/>
      <c r="AX79" s="232"/>
      <c r="AY79" s="232"/>
      <c r="AZ79" s="232"/>
      <c r="BA79" s="232"/>
      <c r="BB79" s="232"/>
      <c r="BC79" s="232"/>
      <c r="BD79" s="232">
        <f>BD78</f>
        <v>2.1743999999999999</v>
      </c>
      <c r="BE79" s="232"/>
      <c r="BF79" s="232"/>
      <c r="BG79" s="232"/>
      <c r="BH79" s="232"/>
      <c r="BI79" s="232"/>
      <c r="BJ79" s="232"/>
      <c r="BK79" s="232"/>
      <c r="BL79" s="232"/>
      <c r="BM79" s="232"/>
      <c r="BN79" s="232">
        <f t="shared" ref="BN79:BN80" si="8">P79+Z79+AJ79+AT79+BD79</f>
        <v>10.119605999999999</v>
      </c>
      <c r="BO79" s="232"/>
      <c r="BP79" s="232"/>
      <c r="BQ79" s="232"/>
      <c r="BR79" s="232"/>
      <c r="BS79" s="232">
        <f t="shared" si="7"/>
        <v>2.4479391000000001</v>
      </c>
      <c r="BT79" s="232"/>
      <c r="BU79" s="232"/>
      <c r="BV79" s="232"/>
      <c r="BW79" s="232"/>
      <c r="BX79" s="174"/>
      <c r="BY79" s="174"/>
      <c r="BZ79" s="174"/>
      <c r="CA79" s="174"/>
      <c r="CB79" s="174"/>
      <c r="CC79" s="174"/>
      <c r="CD79" s="174"/>
      <c r="CE79" s="174"/>
      <c r="CF79" s="174"/>
      <c r="CG79" s="174"/>
      <c r="CH79" s="174"/>
      <c r="CI79" s="174"/>
      <c r="CJ79" s="174"/>
      <c r="CK79" s="174"/>
      <c r="CL79" s="174"/>
      <c r="CM79" s="174"/>
      <c r="CN79" s="174"/>
      <c r="CO79" s="174"/>
      <c r="CP79" s="174"/>
      <c r="CQ79" s="174"/>
      <c r="CR79" s="174"/>
      <c r="CS79" s="174"/>
      <c r="CT79" s="174"/>
      <c r="CU79" s="174"/>
    </row>
    <row r="80" spans="1:103" x14ac:dyDescent="0.25">
      <c r="A80" s="88" t="s">
        <v>94</v>
      </c>
      <c r="B80" s="152" t="s">
        <v>138</v>
      </c>
      <c r="C80" s="153"/>
      <c r="D80" s="153"/>
      <c r="E80" s="153"/>
      <c r="F80" s="153"/>
      <c r="G80" s="153"/>
      <c r="H80" s="153"/>
      <c r="I80" s="153"/>
      <c r="J80" s="154"/>
      <c r="K80" s="116" t="s">
        <v>70</v>
      </c>
      <c r="L80" s="117"/>
      <c r="M80" s="117"/>
      <c r="N80" s="117"/>
      <c r="O80" s="118"/>
      <c r="P80" s="232">
        <f>P78</f>
        <v>4.9109999999999996</v>
      </c>
      <c r="Q80" s="232"/>
      <c r="R80" s="232"/>
      <c r="S80" s="232"/>
      <c r="T80" s="232"/>
      <c r="U80" s="232"/>
      <c r="V80" s="232"/>
      <c r="W80" s="232"/>
      <c r="X80" s="232"/>
      <c r="Y80" s="232"/>
      <c r="Z80" s="232">
        <f>Z78</f>
        <v>0.66943799999999998</v>
      </c>
      <c r="AA80" s="232"/>
      <c r="AB80" s="232"/>
      <c r="AC80" s="232"/>
      <c r="AD80" s="232"/>
      <c r="AE80" s="232"/>
      <c r="AF80" s="232"/>
      <c r="AG80" s="232"/>
      <c r="AH80" s="232"/>
      <c r="AI80" s="232"/>
      <c r="AJ80" s="232">
        <f>AJ78</f>
        <v>0.799848</v>
      </c>
      <c r="AK80" s="232"/>
      <c r="AL80" s="232"/>
      <c r="AM80" s="232"/>
      <c r="AN80" s="232"/>
      <c r="AO80" s="232"/>
      <c r="AP80" s="232"/>
      <c r="AQ80" s="232"/>
      <c r="AR80" s="232"/>
      <c r="AS80" s="232"/>
      <c r="AT80" s="232">
        <f>AT78</f>
        <v>1.5649200000000001</v>
      </c>
      <c r="AU80" s="232"/>
      <c r="AV80" s="232"/>
      <c r="AW80" s="232"/>
      <c r="AX80" s="232"/>
      <c r="AY80" s="232"/>
      <c r="AZ80" s="232"/>
      <c r="BA80" s="232"/>
      <c r="BB80" s="232"/>
      <c r="BC80" s="232"/>
      <c r="BD80" s="232">
        <f>BD78</f>
        <v>2.1743999999999999</v>
      </c>
      <c r="BE80" s="232"/>
      <c r="BF80" s="232"/>
      <c r="BG80" s="232"/>
      <c r="BH80" s="232"/>
      <c r="BI80" s="232"/>
      <c r="BJ80" s="232"/>
      <c r="BK80" s="232"/>
      <c r="BL80" s="232"/>
      <c r="BM80" s="232"/>
      <c r="BN80" s="232">
        <f t="shared" si="8"/>
        <v>10.119605999999999</v>
      </c>
      <c r="BO80" s="232"/>
      <c r="BP80" s="232"/>
      <c r="BQ80" s="232"/>
      <c r="BR80" s="232"/>
      <c r="BS80" s="232"/>
      <c r="BT80" s="232"/>
      <c r="BU80" s="232"/>
      <c r="BV80" s="232"/>
      <c r="BW80" s="232"/>
      <c r="BX80" s="174"/>
      <c r="BY80" s="174"/>
      <c r="BZ80" s="174"/>
      <c r="CA80" s="174"/>
      <c r="CB80" s="174"/>
      <c r="CC80" s="174"/>
      <c r="CD80" s="174"/>
      <c r="CE80" s="174"/>
      <c r="CF80" s="174"/>
      <c r="CG80" s="174"/>
      <c r="CH80" s="174"/>
      <c r="CI80" s="174"/>
      <c r="CJ80" s="174"/>
      <c r="CK80" s="174"/>
      <c r="CL80" s="174"/>
      <c r="CM80" s="174"/>
      <c r="CN80" s="174"/>
      <c r="CO80" s="174"/>
      <c r="CP80" s="174"/>
      <c r="CQ80" s="174"/>
      <c r="CR80" s="174"/>
      <c r="CS80" s="174"/>
      <c r="CT80" s="174"/>
      <c r="CU80" s="174"/>
    </row>
    <row r="81" spans="1:99" x14ac:dyDescent="0.25">
      <c r="A81" s="88" t="s">
        <v>96</v>
      </c>
      <c r="B81" s="152" t="s">
        <v>71</v>
      </c>
      <c r="C81" s="153"/>
      <c r="D81" s="153"/>
      <c r="E81" s="153"/>
      <c r="F81" s="153"/>
      <c r="G81" s="153"/>
      <c r="H81" s="153"/>
      <c r="I81" s="153"/>
      <c r="J81" s="154"/>
      <c r="K81" s="116" t="s">
        <v>72</v>
      </c>
      <c r="L81" s="117"/>
      <c r="M81" s="117"/>
      <c r="N81" s="117"/>
      <c r="O81" s="118"/>
      <c r="P81" s="232">
        <v>1</v>
      </c>
      <c r="Q81" s="232"/>
      <c r="R81" s="232"/>
      <c r="S81" s="232"/>
      <c r="T81" s="232"/>
      <c r="U81" s="232"/>
      <c r="V81" s="232"/>
      <c r="W81" s="232"/>
      <c r="X81" s="232"/>
      <c r="Y81" s="232"/>
      <c r="Z81" s="232">
        <v>1</v>
      </c>
      <c r="AA81" s="232"/>
      <c r="AB81" s="232"/>
      <c r="AC81" s="232"/>
      <c r="AD81" s="232"/>
      <c r="AE81" s="232"/>
      <c r="AF81" s="232"/>
      <c r="AG81" s="232"/>
      <c r="AH81" s="232"/>
      <c r="AI81" s="232"/>
      <c r="AJ81" s="232">
        <v>1</v>
      </c>
      <c r="AK81" s="232"/>
      <c r="AL81" s="232"/>
      <c r="AM81" s="232"/>
      <c r="AN81" s="232"/>
      <c r="AO81" s="232"/>
      <c r="AP81" s="232"/>
      <c r="AQ81" s="232"/>
      <c r="AR81" s="232"/>
      <c r="AS81" s="232"/>
      <c r="AT81" s="232">
        <v>1</v>
      </c>
      <c r="AU81" s="232"/>
      <c r="AV81" s="232"/>
      <c r="AW81" s="232"/>
      <c r="AX81" s="232"/>
      <c r="AY81" s="232"/>
      <c r="AZ81" s="232"/>
      <c r="BA81" s="232"/>
      <c r="BB81" s="232"/>
      <c r="BC81" s="232"/>
      <c r="BD81" s="232">
        <v>1</v>
      </c>
      <c r="BE81" s="232"/>
      <c r="BF81" s="232"/>
      <c r="BG81" s="232"/>
      <c r="BH81" s="232"/>
      <c r="BI81" s="232"/>
      <c r="BJ81" s="232"/>
      <c r="BK81" s="232"/>
      <c r="BL81" s="232"/>
      <c r="BM81" s="232"/>
      <c r="BN81" s="232">
        <v>1</v>
      </c>
      <c r="BO81" s="232"/>
      <c r="BP81" s="232"/>
      <c r="BQ81" s="232"/>
      <c r="BR81" s="232"/>
      <c r="BS81" s="232"/>
      <c r="BT81" s="232"/>
      <c r="BU81" s="232"/>
      <c r="BV81" s="232"/>
      <c r="BW81" s="232"/>
      <c r="BX81" s="175"/>
      <c r="BY81" s="175"/>
      <c r="BZ81" s="175"/>
      <c r="CA81" s="175"/>
      <c r="CB81" s="175"/>
      <c r="CC81" s="175"/>
      <c r="CD81" s="175"/>
      <c r="CE81" s="175"/>
      <c r="CF81" s="175"/>
      <c r="CG81" s="175"/>
      <c r="CH81" s="176"/>
      <c r="CI81" s="176"/>
      <c r="CJ81" s="176"/>
      <c r="CK81" s="176"/>
      <c r="CL81" s="176"/>
      <c r="CM81" s="176"/>
      <c r="CN81" s="176"/>
      <c r="CO81" s="174"/>
      <c r="CP81" s="174"/>
      <c r="CQ81" s="174"/>
      <c r="CR81" s="174"/>
      <c r="CS81" s="174"/>
      <c r="CT81" s="174"/>
      <c r="CU81" s="174"/>
    </row>
    <row r="82" spans="1:99" x14ac:dyDescent="0.25">
      <c r="B82" s="177" t="s">
        <v>139</v>
      </c>
      <c r="C82" s="1"/>
      <c r="D82" s="1"/>
      <c r="E82" s="1"/>
      <c r="F82" s="1"/>
      <c r="G82" s="1"/>
      <c r="H82" s="1"/>
      <c r="I82" s="1"/>
      <c r="J82" s="1"/>
      <c r="K82" s="2"/>
      <c r="L82" s="2"/>
      <c r="M82" s="2"/>
      <c r="N82" s="2"/>
      <c r="O82" s="2"/>
      <c r="P82" s="178"/>
      <c r="Q82" s="178"/>
      <c r="R82" s="178"/>
      <c r="S82" s="178"/>
      <c r="T82" s="178"/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  <c r="AF82" s="178"/>
      <c r="AG82" s="178"/>
      <c r="AH82" s="178"/>
      <c r="AI82" s="178"/>
      <c r="AJ82" s="178"/>
      <c r="AK82" s="178"/>
      <c r="AL82" s="178"/>
      <c r="AM82" s="178"/>
      <c r="AN82" s="178"/>
      <c r="AO82" s="178"/>
      <c r="AP82" s="178"/>
      <c r="AQ82" s="178"/>
      <c r="AR82" s="174"/>
      <c r="AS82" s="175"/>
      <c r="AT82" s="175"/>
      <c r="AU82" s="175"/>
      <c r="AV82" s="175"/>
      <c r="AW82" s="175"/>
      <c r="AX82" s="175"/>
      <c r="AY82" s="174"/>
      <c r="AZ82" s="175"/>
      <c r="BA82" s="175"/>
      <c r="BB82" s="175"/>
      <c r="BC82" s="175"/>
      <c r="BD82" s="175"/>
      <c r="BE82" s="175"/>
      <c r="BF82" s="174"/>
      <c r="BG82" s="175"/>
      <c r="BH82" s="175"/>
      <c r="BI82" s="175"/>
      <c r="BJ82" s="175"/>
      <c r="BK82" s="175"/>
      <c r="BL82" s="175"/>
      <c r="BM82" s="175"/>
      <c r="BN82" s="175"/>
      <c r="BO82" s="175"/>
      <c r="BP82" s="175"/>
      <c r="BQ82" s="175"/>
      <c r="BR82" s="175"/>
      <c r="BS82" s="175"/>
      <c r="BT82" s="175"/>
      <c r="BU82" s="175"/>
      <c r="BV82" s="175"/>
      <c r="BW82" s="175"/>
      <c r="BX82" s="175"/>
      <c r="BY82" s="175"/>
      <c r="BZ82" s="175"/>
      <c r="CA82" s="175"/>
      <c r="CB82" s="175"/>
      <c r="CC82" s="175"/>
      <c r="CD82" s="175"/>
      <c r="CE82" s="175"/>
      <c r="CF82" s="175"/>
      <c r="CG82" s="175"/>
      <c r="CH82" s="176"/>
      <c r="CI82" s="176"/>
      <c r="CJ82" s="176"/>
      <c r="CK82" s="176"/>
      <c r="CL82" s="176"/>
      <c r="CM82" s="176"/>
      <c r="CN82" s="176"/>
      <c r="CO82" s="174"/>
      <c r="CP82" s="174"/>
      <c r="CQ82" s="174"/>
      <c r="CR82" s="174"/>
      <c r="CS82" s="174"/>
      <c r="CT82" s="174"/>
      <c r="CU82" s="174"/>
    </row>
    <row r="84" spans="1:99" s="111" customFormat="1" ht="15.75" x14ac:dyDescent="0.25">
      <c r="A84" s="77" t="s">
        <v>73</v>
      </c>
      <c r="B84" s="86" t="s">
        <v>74</v>
      </c>
      <c r="C84" s="86"/>
      <c r="D84" s="86"/>
    </row>
    <row r="85" spans="1:99" ht="20.25" customHeight="1" x14ac:dyDescent="0.25">
      <c r="A85" s="87" t="s">
        <v>75</v>
      </c>
      <c r="B85" s="179" t="s">
        <v>76</v>
      </c>
      <c r="C85" s="179"/>
      <c r="D85" s="179"/>
      <c r="E85" s="179"/>
      <c r="F85" s="179"/>
      <c r="G85" s="179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79"/>
      <c r="AV85" s="179"/>
      <c r="AW85" s="179"/>
      <c r="AX85" s="179"/>
      <c r="AY85" s="179"/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79"/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  <c r="BW85" s="179"/>
      <c r="BX85" s="179"/>
      <c r="BY85" s="179"/>
      <c r="BZ85" s="179"/>
      <c r="CA85" s="179"/>
      <c r="CB85" s="179"/>
      <c r="CC85" s="179"/>
      <c r="CD85" s="179"/>
      <c r="CE85" s="179"/>
      <c r="CF85" s="179"/>
      <c r="CG85" s="179"/>
      <c r="CH85" s="179"/>
      <c r="CI85" s="179"/>
      <c r="CJ85" s="179"/>
      <c r="CK85" s="179"/>
      <c r="CL85" s="179"/>
      <c r="CM85" s="179"/>
      <c r="CN85" s="179"/>
      <c r="CO85" s="179"/>
      <c r="CP85" s="179"/>
      <c r="CQ85" s="179"/>
      <c r="CR85" s="179"/>
      <c r="CS85" s="179"/>
      <c r="CT85" s="179"/>
      <c r="CU85" s="179"/>
    </row>
    <row r="86" spans="1:99" ht="109.5" customHeight="1" x14ac:dyDescent="0.25">
      <c r="B86" s="179" t="s">
        <v>140</v>
      </c>
      <c r="C86" s="179"/>
      <c r="D86" s="179"/>
      <c r="E86" s="179"/>
      <c r="F86" s="179"/>
      <c r="G86" s="179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79"/>
      <c r="AU86" s="179"/>
      <c r="AV86" s="179"/>
      <c r="AW86" s="179"/>
      <c r="AX86" s="179"/>
      <c r="AY86" s="179"/>
      <c r="AZ86" s="179"/>
      <c r="BA86" s="179"/>
      <c r="BB86" s="179"/>
      <c r="BC86" s="179"/>
      <c r="BD86" s="179"/>
      <c r="BE86" s="179"/>
      <c r="BF86" s="179"/>
      <c r="BG86" s="179"/>
      <c r="BH86" s="179"/>
      <c r="BI86" s="179"/>
      <c r="BJ86" s="179"/>
      <c r="BK86" s="179"/>
      <c r="BL86" s="179"/>
      <c r="BM86" s="179"/>
      <c r="BN86" s="179"/>
      <c r="BO86" s="179"/>
      <c r="BP86" s="179"/>
      <c r="BQ86" s="179"/>
      <c r="BR86" s="179"/>
      <c r="BS86" s="179"/>
      <c r="BT86" s="179"/>
      <c r="BU86" s="179"/>
      <c r="BV86" s="179"/>
      <c r="BW86" s="179"/>
      <c r="BX86" s="179"/>
      <c r="BY86" s="179"/>
      <c r="BZ86" s="179"/>
      <c r="CA86" s="179"/>
      <c r="CB86" s="179"/>
      <c r="CC86" s="179"/>
      <c r="CD86" s="179"/>
      <c r="CE86" s="179"/>
      <c r="CF86" s="179"/>
      <c r="CG86" s="179"/>
      <c r="CH86" s="179"/>
      <c r="CI86" s="179"/>
      <c r="CJ86" s="179"/>
      <c r="CK86" s="179"/>
      <c r="CL86" s="179"/>
      <c r="CM86" s="179"/>
      <c r="CN86" s="179"/>
      <c r="CO86" s="179"/>
      <c r="CP86" s="179"/>
      <c r="CQ86" s="179"/>
      <c r="CR86" s="179"/>
      <c r="CS86" s="179"/>
      <c r="CT86" s="179"/>
      <c r="CU86" s="179"/>
    </row>
    <row r="88" spans="1:99" s="111" customFormat="1" ht="15.75" x14ac:dyDescent="0.25">
      <c r="A88" s="77" t="s">
        <v>77</v>
      </c>
      <c r="B88" s="86" t="s">
        <v>78</v>
      </c>
      <c r="C88" s="86"/>
      <c r="D88" s="86"/>
    </row>
    <row r="89" spans="1:99" ht="39" customHeight="1" x14ac:dyDescent="0.25">
      <c r="B89" s="91" t="s">
        <v>27</v>
      </c>
      <c r="C89" s="92"/>
      <c r="D89" s="92"/>
      <c r="E89" s="92"/>
      <c r="F89" s="92"/>
      <c r="G89" s="93"/>
      <c r="H89" s="180" t="s">
        <v>79</v>
      </c>
      <c r="I89" s="181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1"/>
      <c r="U89" s="181"/>
      <c r="V89" s="181"/>
      <c r="W89" s="181"/>
      <c r="X89" s="181"/>
      <c r="Y89" s="181"/>
      <c r="Z89" s="181"/>
      <c r="AA89" s="181"/>
      <c r="AB89" s="181"/>
      <c r="AC89" s="182"/>
      <c r="AD89" s="162" t="s">
        <v>80</v>
      </c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4"/>
      <c r="BF89" s="180" t="s">
        <v>81</v>
      </c>
      <c r="BG89" s="181"/>
      <c r="BH89" s="181"/>
      <c r="BI89" s="181"/>
      <c r="BJ89" s="181"/>
      <c r="BK89" s="181"/>
      <c r="BL89" s="182"/>
      <c r="BM89" s="180" t="s">
        <v>82</v>
      </c>
      <c r="BN89" s="181"/>
      <c r="BO89" s="181"/>
      <c r="BP89" s="181"/>
      <c r="BQ89" s="181"/>
      <c r="BR89" s="181"/>
      <c r="BS89" s="182"/>
      <c r="BT89" s="33" t="s">
        <v>83</v>
      </c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 t="s">
        <v>84</v>
      </c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</row>
    <row r="90" spans="1:99" ht="15.75" customHeight="1" x14ac:dyDescent="0.25">
      <c r="B90" s="94"/>
      <c r="C90" s="95"/>
      <c r="D90" s="95"/>
      <c r="E90" s="95"/>
      <c r="F90" s="95"/>
      <c r="G90" s="96"/>
      <c r="H90" s="183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5"/>
      <c r="AD90" s="186" t="s">
        <v>68</v>
      </c>
      <c r="AE90" s="187"/>
      <c r="AF90" s="187"/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6" t="s">
        <v>69</v>
      </c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3"/>
      <c r="BG90" s="184"/>
      <c r="BH90" s="184"/>
      <c r="BI90" s="184"/>
      <c r="BJ90" s="184"/>
      <c r="BK90" s="184"/>
      <c r="BL90" s="185"/>
      <c r="BM90" s="183"/>
      <c r="BN90" s="184"/>
      <c r="BO90" s="184"/>
      <c r="BP90" s="184"/>
      <c r="BQ90" s="184"/>
      <c r="BR90" s="184"/>
      <c r="BS90" s="185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</row>
    <row r="91" spans="1:99" ht="33.75" customHeight="1" x14ac:dyDescent="0.25">
      <c r="B91" s="97"/>
      <c r="C91" s="98"/>
      <c r="D91" s="98"/>
      <c r="E91" s="98"/>
      <c r="F91" s="98"/>
      <c r="G91" s="99"/>
      <c r="H91" s="188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90"/>
      <c r="AD91" s="90" t="s">
        <v>85</v>
      </c>
      <c r="AE91" s="90"/>
      <c r="AF91" s="90"/>
      <c r="AG91" s="90"/>
      <c r="AH91" s="90"/>
      <c r="AI91" s="90"/>
      <c r="AJ91" s="90"/>
      <c r="AK91" s="90" t="s">
        <v>86</v>
      </c>
      <c r="AL91" s="90"/>
      <c r="AM91" s="90"/>
      <c r="AN91" s="90"/>
      <c r="AO91" s="90"/>
      <c r="AP91" s="90"/>
      <c r="AQ91" s="90"/>
      <c r="AR91" s="90" t="s">
        <v>85</v>
      </c>
      <c r="AS91" s="90"/>
      <c r="AT91" s="90"/>
      <c r="AU91" s="90"/>
      <c r="AV91" s="90"/>
      <c r="AW91" s="90"/>
      <c r="AX91" s="90"/>
      <c r="AY91" s="90" t="s">
        <v>86</v>
      </c>
      <c r="AZ91" s="90"/>
      <c r="BA91" s="90"/>
      <c r="BB91" s="90"/>
      <c r="BC91" s="90"/>
      <c r="BD91" s="90"/>
      <c r="BE91" s="90"/>
      <c r="BF91" s="188"/>
      <c r="BG91" s="189"/>
      <c r="BH91" s="189"/>
      <c r="BI91" s="189"/>
      <c r="BJ91" s="189"/>
      <c r="BK91" s="189"/>
      <c r="BL91" s="190"/>
      <c r="BM91" s="188"/>
      <c r="BN91" s="189"/>
      <c r="BO91" s="189"/>
      <c r="BP91" s="189"/>
      <c r="BQ91" s="189"/>
      <c r="BR91" s="189"/>
      <c r="BS91" s="190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</row>
    <row r="92" spans="1:99" s="141" customFormat="1" ht="25.5" customHeight="1" x14ac:dyDescent="0.2">
      <c r="A92" s="132"/>
      <c r="B92" s="191">
        <v>1</v>
      </c>
      <c r="C92" s="192"/>
      <c r="D92" s="192"/>
      <c r="E92" s="192"/>
      <c r="F92" s="192"/>
      <c r="G92" s="193"/>
      <c r="H92" s="194" t="s">
        <v>141</v>
      </c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6"/>
      <c r="AD92" s="29"/>
      <c r="AE92" s="30"/>
      <c r="AF92" s="30"/>
      <c r="AG92" s="30"/>
      <c r="AH92" s="30"/>
      <c r="AI92" s="30"/>
      <c r="AJ92" s="31"/>
      <c r="AK92" s="29"/>
      <c r="AL92" s="30"/>
      <c r="AM92" s="30"/>
      <c r="AN92" s="30"/>
      <c r="AO92" s="30"/>
      <c r="AP92" s="30"/>
      <c r="AQ92" s="31"/>
      <c r="AR92" s="29"/>
      <c r="AS92" s="30"/>
      <c r="AT92" s="30"/>
      <c r="AU92" s="30"/>
      <c r="AV92" s="30"/>
      <c r="AW92" s="30"/>
      <c r="AX92" s="31"/>
      <c r="AY92" s="29"/>
      <c r="AZ92" s="30"/>
      <c r="BA92" s="30"/>
      <c r="BB92" s="30"/>
      <c r="BC92" s="30"/>
      <c r="BD92" s="30"/>
      <c r="BE92" s="31"/>
      <c r="BF92" s="197"/>
      <c r="BG92" s="198"/>
      <c r="BH92" s="198"/>
      <c r="BI92" s="198"/>
      <c r="BJ92" s="198"/>
      <c r="BK92" s="198"/>
      <c r="BL92" s="199"/>
      <c r="BM92" s="197"/>
      <c r="BN92" s="198"/>
      <c r="BO92" s="198"/>
      <c r="BP92" s="198"/>
      <c r="BQ92" s="198"/>
      <c r="BR92" s="198"/>
      <c r="BS92" s="199"/>
      <c r="BT92" s="133"/>
      <c r="BU92" s="133"/>
      <c r="BV92" s="133"/>
      <c r="BW92" s="133"/>
      <c r="BX92" s="133"/>
      <c r="BY92" s="133"/>
      <c r="BZ92" s="133"/>
      <c r="CA92" s="133"/>
      <c r="CB92" s="133"/>
      <c r="CC92" s="133"/>
      <c r="CD92" s="133"/>
      <c r="CE92" s="133"/>
      <c r="CF92" s="133"/>
      <c r="CG92" s="133"/>
      <c r="CH92" s="133"/>
      <c r="CI92" s="133"/>
      <c r="CJ92" s="133"/>
      <c r="CK92" s="133"/>
      <c r="CL92" s="133"/>
      <c r="CM92" s="133"/>
      <c r="CN92" s="133"/>
      <c r="CO92" s="133"/>
      <c r="CP92" s="133"/>
      <c r="CQ92" s="133"/>
      <c r="CR92" s="133"/>
      <c r="CS92" s="133"/>
    </row>
    <row r="93" spans="1:99" ht="25.5" customHeight="1" x14ac:dyDescent="0.25">
      <c r="B93" s="200" t="s">
        <v>114</v>
      </c>
      <c r="C93" s="201"/>
      <c r="D93" s="201"/>
      <c r="E93" s="201"/>
      <c r="F93" s="201"/>
      <c r="G93" s="202"/>
      <c r="H93" s="127" t="s">
        <v>142</v>
      </c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9"/>
      <c r="AD93" s="26" t="s">
        <v>151</v>
      </c>
      <c r="AE93" s="27"/>
      <c r="AF93" s="27"/>
      <c r="AG93" s="27"/>
      <c r="AH93" s="27"/>
      <c r="AI93" s="27"/>
      <c r="AJ93" s="28"/>
      <c r="AK93" s="26" t="s">
        <v>151</v>
      </c>
      <c r="AL93" s="27"/>
      <c r="AM93" s="27"/>
      <c r="AN93" s="27"/>
      <c r="AO93" s="27"/>
      <c r="AP93" s="27"/>
      <c r="AQ93" s="28"/>
      <c r="AR93" s="26" t="s">
        <v>154</v>
      </c>
      <c r="AS93" s="27"/>
      <c r="AT93" s="27"/>
      <c r="AU93" s="27"/>
      <c r="AV93" s="27"/>
      <c r="AW93" s="27"/>
      <c r="AX93" s="28"/>
      <c r="AY93" s="26" t="s">
        <v>154</v>
      </c>
      <c r="AZ93" s="27"/>
      <c r="BA93" s="27"/>
      <c r="BB93" s="27"/>
      <c r="BC93" s="27"/>
      <c r="BD93" s="27"/>
      <c r="BE93" s="28"/>
      <c r="BF93" s="203">
        <v>1</v>
      </c>
      <c r="BG93" s="204"/>
      <c r="BH93" s="204"/>
      <c r="BI93" s="204"/>
      <c r="BJ93" s="204"/>
      <c r="BK93" s="204"/>
      <c r="BL93" s="205"/>
      <c r="BM93" s="203"/>
      <c r="BN93" s="204"/>
      <c r="BO93" s="204"/>
      <c r="BP93" s="204"/>
      <c r="BQ93" s="204"/>
      <c r="BR93" s="204"/>
      <c r="BS93" s="205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</row>
    <row r="94" spans="1:99" ht="25.5" customHeight="1" x14ac:dyDescent="0.25">
      <c r="B94" s="200" t="s">
        <v>112</v>
      </c>
      <c r="C94" s="201"/>
      <c r="D94" s="201"/>
      <c r="E94" s="201"/>
      <c r="F94" s="201"/>
      <c r="G94" s="202"/>
      <c r="H94" s="127" t="s">
        <v>143</v>
      </c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29"/>
      <c r="AD94" s="26" t="s">
        <v>151</v>
      </c>
      <c r="AE94" s="27"/>
      <c r="AF94" s="27"/>
      <c r="AG94" s="27"/>
      <c r="AH94" s="27"/>
      <c r="AI94" s="27"/>
      <c r="AJ94" s="28"/>
      <c r="AK94" s="26" t="s">
        <v>151</v>
      </c>
      <c r="AL94" s="27"/>
      <c r="AM94" s="27"/>
      <c r="AN94" s="27"/>
      <c r="AO94" s="27"/>
      <c r="AP94" s="27"/>
      <c r="AQ94" s="28"/>
      <c r="AR94" s="26" t="s">
        <v>154</v>
      </c>
      <c r="AS94" s="27"/>
      <c r="AT94" s="27"/>
      <c r="AU94" s="27"/>
      <c r="AV94" s="27"/>
      <c r="AW94" s="27"/>
      <c r="AX94" s="28"/>
      <c r="AY94" s="26" t="s">
        <v>154</v>
      </c>
      <c r="AZ94" s="27"/>
      <c r="BA94" s="27"/>
      <c r="BB94" s="27"/>
      <c r="BC94" s="27"/>
      <c r="BD94" s="27"/>
      <c r="BE94" s="28"/>
      <c r="BF94" s="203">
        <v>1</v>
      </c>
      <c r="BG94" s="204"/>
      <c r="BH94" s="204"/>
      <c r="BI94" s="204"/>
      <c r="BJ94" s="204"/>
      <c r="BK94" s="204"/>
      <c r="BL94" s="205"/>
      <c r="BM94" s="203"/>
      <c r="BN94" s="204"/>
      <c r="BO94" s="204"/>
      <c r="BP94" s="204"/>
      <c r="BQ94" s="204"/>
      <c r="BR94" s="204"/>
      <c r="BS94" s="205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</row>
    <row r="95" spans="1:99" ht="30" customHeight="1" x14ac:dyDescent="0.25">
      <c r="B95" s="200" t="s">
        <v>113</v>
      </c>
      <c r="C95" s="201"/>
      <c r="D95" s="201"/>
      <c r="E95" s="201"/>
      <c r="F95" s="201"/>
      <c r="G95" s="202"/>
      <c r="H95" s="127" t="s">
        <v>144</v>
      </c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9"/>
      <c r="AD95" s="26" t="s">
        <v>151</v>
      </c>
      <c r="AE95" s="27"/>
      <c r="AF95" s="27"/>
      <c r="AG95" s="27"/>
      <c r="AH95" s="27"/>
      <c r="AI95" s="27"/>
      <c r="AJ95" s="28"/>
      <c r="AK95" s="26" t="s">
        <v>151</v>
      </c>
      <c r="AL95" s="27"/>
      <c r="AM95" s="27"/>
      <c r="AN95" s="27"/>
      <c r="AO95" s="27"/>
      <c r="AP95" s="27"/>
      <c r="AQ95" s="28"/>
      <c r="AR95" s="26" t="s">
        <v>154</v>
      </c>
      <c r="AS95" s="27"/>
      <c r="AT95" s="27"/>
      <c r="AU95" s="27"/>
      <c r="AV95" s="27"/>
      <c r="AW95" s="27"/>
      <c r="AX95" s="28"/>
      <c r="AY95" s="26" t="s">
        <v>154</v>
      </c>
      <c r="AZ95" s="27"/>
      <c r="BA95" s="27"/>
      <c r="BB95" s="27"/>
      <c r="BC95" s="27"/>
      <c r="BD95" s="27"/>
      <c r="BE95" s="28"/>
      <c r="BF95" s="203">
        <v>1</v>
      </c>
      <c r="BG95" s="204"/>
      <c r="BH95" s="204"/>
      <c r="BI95" s="204"/>
      <c r="BJ95" s="204"/>
      <c r="BK95" s="204"/>
      <c r="BL95" s="205"/>
      <c r="BM95" s="203"/>
      <c r="BN95" s="204"/>
      <c r="BO95" s="204"/>
      <c r="BP95" s="204"/>
      <c r="BQ95" s="204"/>
      <c r="BR95" s="204"/>
      <c r="BS95" s="205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</row>
    <row r="96" spans="1:99" s="141" customFormat="1" ht="25.5" customHeight="1" x14ac:dyDescent="0.2">
      <c r="A96" s="132"/>
      <c r="B96" s="191">
        <v>2</v>
      </c>
      <c r="C96" s="192"/>
      <c r="D96" s="192"/>
      <c r="E96" s="192"/>
      <c r="F96" s="192"/>
      <c r="G96" s="193"/>
      <c r="H96" s="194" t="s">
        <v>90</v>
      </c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6"/>
      <c r="AD96" s="29"/>
      <c r="AE96" s="30"/>
      <c r="AF96" s="30"/>
      <c r="AG96" s="30"/>
      <c r="AH96" s="30"/>
      <c r="AI96" s="30"/>
      <c r="AJ96" s="31"/>
      <c r="AK96" s="29"/>
      <c r="AL96" s="30"/>
      <c r="AM96" s="30"/>
      <c r="AN96" s="30"/>
      <c r="AO96" s="30"/>
      <c r="AP96" s="30"/>
      <c r="AQ96" s="31"/>
      <c r="AR96" s="29"/>
      <c r="AS96" s="30"/>
      <c r="AT96" s="30"/>
      <c r="AU96" s="30"/>
      <c r="AV96" s="30"/>
      <c r="AW96" s="30"/>
      <c r="AX96" s="31"/>
      <c r="AY96" s="29"/>
      <c r="AZ96" s="30"/>
      <c r="BA96" s="30"/>
      <c r="BB96" s="30"/>
      <c r="BC96" s="30"/>
      <c r="BD96" s="30"/>
      <c r="BE96" s="31"/>
      <c r="BF96" s="206"/>
      <c r="BG96" s="207"/>
      <c r="BH96" s="207"/>
      <c r="BI96" s="207"/>
      <c r="BJ96" s="207"/>
      <c r="BK96" s="207"/>
      <c r="BL96" s="208"/>
      <c r="BM96" s="206"/>
      <c r="BN96" s="207"/>
      <c r="BO96" s="207"/>
      <c r="BP96" s="207"/>
      <c r="BQ96" s="207"/>
      <c r="BR96" s="207"/>
      <c r="BS96" s="208"/>
      <c r="BT96" s="133"/>
      <c r="BU96" s="133"/>
      <c r="BV96" s="133"/>
      <c r="BW96" s="133"/>
      <c r="BX96" s="133"/>
      <c r="BY96" s="133"/>
      <c r="BZ96" s="133"/>
      <c r="CA96" s="133"/>
      <c r="CB96" s="133"/>
      <c r="CC96" s="133"/>
      <c r="CD96" s="133"/>
      <c r="CE96" s="133"/>
      <c r="CF96" s="133"/>
      <c r="CG96" s="133"/>
      <c r="CH96" s="133"/>
      <c r="CI96" s="133"/>
      <c r="CJ96" s="133"/>
      <c r="CK96" s="133"/>
      <c r="CL96" s="133"/>
      <c r="CM96" s="133"/>
      <c r="CN96" s="133"/>
      <c r="CO96" s="133"/>
      <c r="CP96" s="133"/>
      <c r="CQ96" s="133"/>
      <c r="CR96" s="133"/>
      <c r="CS96" s="133"/>
    </row>
    <row r="97" spans="1:103" ht="25.5" customHeight="1" x14ac:dyDescent="0.25">
      <c r="B97" s="200" t="s">
        <v>117</v>
      </c>
      <c r="C97" s="201"/>
      <c r="D97" s="201"/>
      <c r="E97" s="201"/>
      <c r="F97" s="201"/>
      <c r="G97" s="202"/>
      <c r="H97" s="127" t="s">
        <v>182</v>
      </c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9"/>
      <c r="AD97" s="26" t="s">
        <v>152</v>
      </c>
      <c r="AE97" s="27"/>
      <c r="AF97" s="27"/>
      <c r="AG97" s="27"/>
      <c r="AH97" s="27"/>
      <c r="AI97" s="27"/>
      <c r="AJ97" s="28"/>
      <c r="AK97" s="26" t="s">
        <v>269</v>
      </c>
      <c r="AL97" s="27"/>
      <c r="AM97" s="27"/>
      <c r="AN97" s="27"/>
      <c r="AO97" s="27"/>
      <c r="AP97" s="27"/>
      <c r="AQ97" s="28"/>
      <c r="AR97" s="26" t="s">
        <v>153</v>
      </c>
      <c r="AS97" s="27"/>
      <c r="AT97" s="27"/>
      <c r="AU97" s="27"/>
      <c r="AV97" s="27"/>
      <c r="AW97" s="27"/>
      <c r="AX97" s="28"/>
      <c r="AY97" s="26"/>
      <c r="AZ97" s="27"/>
      <c r="BA97" s="27"/>
      <c r="BB97" s="27"/>
      <c r="BC97" s="27"/>
      <c r="BD97" s="27"/>
      <c r="BE97" s="28"/>
      <c r="BF97" s="203">
        <v>0.24</v>
      </c>
      <c r="BG97" s="204"/>
      <c r="BH97" s="204"/>
      <c r="BI97" s="204"/>
      <c r="BJ97" s="204"/>
      <c r="BK97" s="204"/>
      <c r="BL97" s="205"/>
      <c r="BM97" s="203"/>
      <c r="BN97" s="204"/>
      <c r="BO97" s="204"/>
      <c r="BP97" s="204"/>
      <c r="BQ97" s="204"/>
      <c r="BR97" s="204"/>
      <c r="BS97" s="205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</row>
    <row r="98" spans="1:103" s="141" customFormat="1" ht="32.25" customHeight="1" x14ac:dyDescent="0.2">
      <c r="A98" s="132"/>
      <c r="B98" s="191">
        <v>3</v>
      </c>
      <c r="C98" s="192"/>
      <c r="D98" s="192"/>
      <c r="E98" s="192"/>
      <c r="F98" s="192"/>
      <c r="G98" s="193"/>
      <c r="H98" s="194" t="s">
        <v>146</v>
      </c>
      <c r="I98" s="195"/>
      <c r="J98" s="195"/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6"/>
      <c r="AD98" s="29"/>
      <c r="AE98" s="30"/>
      <c r="AF98" s="30"/>
      <c r="AG98" s="30"/>
      <c r="AH98" s="30"/>
      <c r="AI98" s="30"/>
      <c r="AJ98" s="31"/>
      <c r="AK98" s="29"/>
      <c r="AL98" s="30"/>
      <c r="AM98" s="30"/>
      <c r="AN98" s="30"/>
      <c r="AO98" s="30"/>
      <c r="AP98" s="30"/>
      <c r="AQ98" s="31"/>
      <c r="AR98" s="29"/>
      <c r="AS98" s="30"/>
      <c r="AT98" s="30"/>
      <c r="AU98" s="30"/>
      <c r="AV98" s="30"/>
      <c r="AW98" s="30"/>
      <c r="AX98" s="31"/>
      <c r="AY98" s="29"/>
      <c r="AZ98" s="30"/>
      <c r="BA98" s="30"/>
      <c r="BB98" s="30"/>
      <c r="BC98" s="30"/>
      <c r="BD98" s="30"/>
      <c r="BE98" s="31"/>
      <c r="BF98" s="206"/>
      <c r="BG98" s="207"/>
      <c r="BH98" s="207"/>
      <c r="BI98" s="207"/>
      <c r="BJ98" s="207"/>
      <c r="BK98" s="207"/>
      <c r="BL98" s="208"/>
      <c r="BM98" s="206"/>
      <c r="BN98" s="207"/>
      <c r="BO98" s="207"/>
      <c r="BP98" s="207"/>
      <c r="BQ98" s="207"/>
      <c r="BR98" s="207"/>
      <c r="BS98" s="208"/>
      <c r="BT98" s="133"/>
      <c r="BU98" s="133"/>
      <c r="BV98" s="133"/>
      <c r="BW98" s="133"/>
      <c r="BX98" s="133"/>
      <c r="BY98" s="133"/>
      <c r="BZ98" s="133"/>
      <c r="CA98" s="133"/>
      <c r="CB98" s="133"/>
      <c r="CC98" s="133"/>
      <c r="CD98" s="133"/>
      <c r="CE98" s="133"/>
      <c r="CF98" s="133"/>
      <c r="CG98" s="133"/>
      <c r="CH98" s="133"/>
      <c r="CI98" s="133"/>
      <c r="CJ98" s="133"/>
      <c r="CK98" s="133"/>
      <c r="CL98" s="133"/>
      <c r="CM98" s="133"/>
      <c r="CN98" s="133"/>
      <c r="CO98" s="133"/>
      <c r="CP98" s="133"/>
      <c r="CQ98" s="133"/>
      <c r="CR98" s="133"/>
      <c r="CS98" s="133"/>
    </row>
    <row r="99" spans="1:103" ht="47.25" customHeight="1" x14ac:dyDescent="0.25">
      <c r="B99" s="200" t="s">
        <v>120</v>
      </c>
      <c r="C99" s="201"/>
      <c r="D99" s="201"/>
      <c r="E99" s="201"/>
      <c r="F99" s="201"/>
      <c r="G99" s="202"/>
      <c r="H99" s="127" t="s">
        <v>275</v>
      </c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9"/>
      <c r="AD99" s="26" t="s">
        <v>152</v>
      </c>
      <c r="AE99" s="27"/>
      <c r="AF99" s="27"/>
      <c r="AG99" s="27"/>
      <c r="AH99" s="27"/>
      <c r="AI99" s="27"/>
      <c r="AJ99" s="28"/>
      <c r="AK99" s="26" t="s">
        <v>269</v>
      </c>
      <c r="AL99" s="27"/>
      <c r="AM99" s="27"/>
      <c r="AN99" s="27"/>
      <c r="AO99" s="27"/>
      <c r="AP99" s="27"/>
      <c r="AQ99" s="28"/>
      <c r="AR99" s="26" t="s">
        <v>153</v>
      </c>
      <c r="AS99" s="27"/>
      <c r="AT99" s="27"/>
      <c r="AU99" s="27"/>
      <c r="AV99" s="27"/>
      <c r="AW99" s="27"/>
      <c r="AX99" s="28"/>
      <c r="AY99" s="26"/>
      <c r="AZ99" s="27"/>
      <c r="BA99" s="27"/>
      <c r="BB99" s="27"/>
      <c r="BC99" s="27"/>
      <c r="BD99" s="27"/>
      <c r="BE99" s="28"/>
      <c r="BF99" s="203">
        <v>0.74</v>
      </c>
      <c r="BG99" s="204"/>
      <c r="BH99" s="204"/>
      <c r="BI99" s="204"/>
      <c r="BJ99" s="204"/>
      <c r="BK99" s="204"/>
      <c r="BL99" s="205"/>
      <c r="BM99" s="203">
        <v>0.5</v>
      </c>
      <c r="BN99" s="204"/>
      <c r="BO99" s="204"/>
      <c r="BP99" s="204"/>
      <c r="BQ99" s="204"/>
      <c r="BR99" s="204"/>
      <c r="BS99" s="205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</row>
    <row r="100" spans="1:103" ht="25.5" customHeight="1" x14ac:dyDescent="0.25">
      <c r="B100" s="200" t="s">
        <v>121</v>
      </c>
      <c r="C100" s="201"/>
      <c r="D100" s="201"/>
      <c r="E100" s="201"/>
      <c r="F100" s="201"/>
      <c r="G100" s="202"/>
      <c r="H100" s="127" t="s">
        <v>183</v>
      </c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9"/>
      <c r="AD100" s="26" t="s">
        <v>152</v>
      </c>
      <c r="AE100" s="27"/>
      <c r="AF100" s="27"/>
      <c r="AG100" s="27"/>
      <c r="AH100" s="27"/>
      <c r="AI100" s="27"/>
      <c r="AJ100" s="28"/>
      <c r="AK100" s="26" t="s">
        <v>269</v>
      </c>
      <c r="AL100" s="27"/>
      <c r="AM100" s="27"/>
      <c r="AN100" s="27"/>
      <c r="AO100" s="27"/>
      <c r="AP100" s="27"/>
      <c r="AQ100" s="28"/>
      <c r="AR100" s="26" t="s">
        <v>153</v>
      </c>
      <c r="AS100" s="27"/>
      <c r="AT100" s="27"/>
      <c r="AU100" s="27"/>
      <c r="AV100" s="27"/>
      <c r="AW100" s="27"/>
      <c r="AX100" s="28"/>
      <c r="AY100" s="26"/>
      <c r="AZ100" s="27"/>
      <c r="BA100" s="27"/>
      <c r="BB100" s="27"/>
      <c r="BC100" s="27"/>
      <c r="BD100" s="27"/>
      <c r="BE100" s="28"/>
      <c r="BF100" s="203">
        <v>0.24</v>
      </c>
      <c r="BG100" s="204"/>
      <c r="BH100" s="204"/>
      <c r="BI100" s="204"/>
      <c r="BJ100" s="204"/>
      <c r="BK100" s="204"/>
      <c r="BL100" s="205"/>
      <c r="BM100" s="203"/>
      <c r="BN100" s="204"/>
      <c r="BO100" s="204"/>
      <c r="BP100" s="204"/>
      <c r="BQ100" s="204"/>
      <c r="BR100" s="204"/>
      <c r="BS100" s="205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2"/>
      <c r="CP100" s="32"/>
      <c r="CQ100" s="32"/>
      <c r="CR100" s="32"/>
      <c r="CS100" s="32"/>
    </row>
    <row r="101" spans="1:103" ht="25.5" customHeight="1" x14ac:dyDescent="0.25">
      <c r="B101" s="200" t="s">
        <v>122</v>
      </c>
      <c r="C101" s="201"/>
      <c r="D101" s="201"/>
      <c r="E101" s="201"/>
      <c r="F101" s="201"/>
      <c r="G101" s="202"/>
      <c r="H101" s="127" t="s">
        <v>184</v>
      </c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9"/>
      <c r="AD101" s="26" t="s">
        <v>152</v>
      </c>
      <c r="AE101" s="27"/>
      <c r="AF101" s="27"/>
      <c r="AG101" s="27"/>
      <c r="AH101" s="27"/>
      <c r="AI101" s="27"/>
      <c r="AJ101" s="28"/>
      <c r="AK101" s="26" t="s">
        <v>269</v>
      </c>
      <c r="AL101" s="27"/>
      <c r="AM101" s="27"/>
      <c r="AN101" s="27"/>
      <c r="AO101" s="27"/>
      <c r="AP101" s="27"/>
      <c r="AQ101" s="28"/>
      <c r="AR101" s="26" t="s">
        <v>153</v>
      </c>
      <c r="AS101" s="27"/>
      <c r="AT101" s="27"/>
      <c r="AU101" s="27"/>
      <c r="AV101" s="27"/>
      <c r="AW101" s="27"/>
      <c r="AX101" s="28"/>
      <c r="AY101" s="26"/>
      <c r="AZ101" s="27"/>
      <c r="BA101" s="27"/>
      <c r="BB101" s="27"/>
      <c r="BC101" s="27"/>
      <c r="BD101" s="27"/>
      <c r="BE101" s="28"/>
      <c r="BF101" s="203">
        <v>0.24</v>
      </c>
      <c r="BG101" s="204"/>
      <c r="BH101" s="204"/>
      <c r="BI101" s="204"/>
      <c r="BJ101" s="204"/>
      <c r="BK101" s="204"/>
      <c r="BL101" s="205"/>
      <c r="BM101" s="203"/>
      <c r="BN101" s="204"/>
      <c r="BO101" s="204"/>
      <c r="BP101" s="204"/>
      <c r="BQ101" s="204"/>
      <c r="BR101" s="204"/>
      <c r="BS101" s="205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  <c r="CQ101" s="32"/>
      <c r="CR101" s="32"/>
      <c r="CS101" s="32"/>
    </row>
    <row r="102" spans="1:103" ht="25.5" customHeight="1" x14ac:dyDescent="0.25">
      <c r="B102" s="200" t="s">
        <v>123</v>
      </c>
      <c r="C102" s="201"/>
      <c r="D102" s="201"/>
      <c r="E102" s="201"/>
      <c r="F102" s="201"/>
      <c r="G102" s="202"/>
      <c r="H102" s="127" t="s">
        <v>185</v>
      </c>
      <c r="I102" s="128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9"/>
      <c r="AD102" s="26" t="s">
        <v>153</v>
      </c>
      <c r="AE102" s="27"/>
      <c r="AF102" s="27"/>
      <c r="AG102" s="27"/>
      <c r="AH102" s="27"/>
      <c r="AI102" s="27"/>
      <c r="AJ102" s="28"/>
      <c r="AK102" s="26" t="s">
        <v>269</v>
      </c>
      <c r="AL102" s="27"/>
      <c r="AM102" s="27"/>
      <c r="AN102" s="27"/>
      <c r="AO102" s="27"/>
      <c r="AP102" s="27"/>
      <c r="AQ102" s="28"/>
      <c r="AR102" s="26" t="s">
        <v>153</v>
      </c>
      <c r="AS102" s="27"/>
      <c r="AT102" s="27"/>
      <c r="AU102" s="27"/>
      <c r="AV102" s="27"/>
      <c r="AW102" s="27"/>
      <c r="AX102" s="28"/>
      <c r="AY102" s="26"/>
      <c r="AZ102" s="27"/>
      <c r="BA102" s="27"/>
      <c r="BB102" s="27"/>
      <c r="BC102" s="27"/>
      <c r="BD102" s="27"/>
      <c r="BE102" s="28"/>
      <c r="BF102" s="203">
        <v>0.24</v>
      </c>
      <c r="BG102" s="204"/>
      <c r="BH102" s="204"/>
      <c r="BI102" s="204"/>
      <c r="BJ102" s="204"/>
      <c r="BK102" s="204"/>
      <c r="BL102" s="205"/>
      <c r="BM102" s="203"/>
      <c r="BN102" s="204"/>
      <c r="BO102" s="204"/>
      <c r="BP102" s="204"/>
      <c r="BQ102" s="204"/>
      <c r="BR102" s="204"/>
      <c r="BS102" s="205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</row>
    <row r="103" spans="1:103" s="141" customFormat="1" ht="29.25" customHeight="1" x14ac:dyDescent="0.2">
      <c r="A103" s="132"/>
      <c r="B103" s="191">
        <v>4</v>
      </c>
      <c r="C103" s="192"/>
      <c r="D103" s="192"/>
      <c r="E103" s="192"/>
      <c r="F103" s="192"/>
      <c r="G103" s="193"/>
      <c r="H103" s="194" t="s">
        <v>97</v>
      </c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6"/>
      <c r="AD103" s="29"/>
      <c r="AE103" s="30"/>
      <c r="AF103" s="30"/>
      <c r="AG103" s="30"/>
      <c r="AH103" s="30"/>
      <c r="AI103" s="30"/>
      <c r="AJ103" s="31"/>
      <c r="AK103" s="29"/>
      <c r="AL103" s="30"/>
      <c r="AM103" s="30"/>
      <c r="AN103" s="30"/>
      <c r="AO103" s="30"/>
      <c r="AP103" s="30"/>
      <c r="AQ103" s="31"/>
      <c r="AR103" s="29"/>
      <c r="AS103" s="30"/>
      <c r="AT103" s="30"/>
      <c r="AU103" s="30"/>
      <c r="AV103" s="30"/>
      <c r="AW103" s="30"/>
      <c r="AX103" s="31"/>
      <c r="AY103" s="29"/>
      <c r="AZ103" s="30"/>
      <c r="BA103" s="30"/>
      <c r="BB103" s="30"/>
      <c r="BC103" s="30"/>
      <c r="BD103" s="30"/>
      <c r="BE103" s="31"/>
      <c r="BF103" s="206"/>
      <c r="BG103" s="207"/>
      <c r="BH103" s="207"/>
      <c r="BI103" s="207"/>
      <c r="BJ103" s="207"/>
      <c r="BK103" s="207"/>
      <c r="BL103" s="208"/>
      <c r="BM103" s="206"/>
      <c r="BN103" s="207"/>
      <c r="BO103" s="207"/>
      <c r="BP103" s="207"/>
      <c r="BQ103" s="207"/>
      <c r="BR103" s="207"/>
      <c r="BS103" s="208"/>
      <c r="BT103" s="133"/>
      <c r="BU103" s="133"/>
      <c r="BV103" s="133"/>
      <c r="BW103" s="133"/>
      <c r="BX103" s="133"/>
      <c r="BY103" s="133"/>
      <c r="BZ103" s="133"/>
      <c r="CA103" s="133"/>
      <c r="CB103" s="133"/>
      <c r="CC103" s="133"/>
      <c r="CD103" s="133"/>
      <c r="CE103" s="133"/>
      <c r="CF103" s="133"/>
      <c r="CG103" s="133"/>
      <c r="CH103" s="133"/>
      <c r="CI103" s="133"/>
      <c r="CJ103" s="133"/>
      <c r="CK103" s="133"/>
      <c r="CL103" s="133"/>
      <c r="CM103" s="133"/>
      <c r="CN103" s="133"/>
      <c r="CO103" s="133"/>
      <c r="CP103" s="133"/>
      <c r="CQ103" s="133"/>
      <c r="CR103" s="133"/>
      <c r="CS103" s="133"/>
    </row>
    <row r="104" spans="1:103" ht="25.5" customHeight="1" x14ac:dyDescent="0.25">
      <c r="B104" s="200" t="s">
        <v>124</v>
      </c>
      <c r="C104" s="201"/>
      <c r="D104" s="201"/>
      <c r="E104" s="201"/>
      <c r="F104" s="201"/>
      <c r="G104" s="202"/>
      <c r="H104" s="127" t="s">
        <v>186</v>
      </c>
      <c r="I104" s="128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9"/>
      <c r="AD104" s="26" t="s">
        <v>153</v>
      </c>
      <c r="AE104" s="27"/>
      <c r="AF104" s="27"/>
      <c r="AG104" s="27"/>
      <c r="AH104" s="27"/>
      <c r="AI104" s="27"/>
      <c r="AJ104" s="28"/>
      <c r="AK104" s="26" t="s">
        <v>269</v>
      </c>
      <c r="AL104" s="27"/>
      <c r="AM104" s="27"/>
      <c r="AN104" s="27"/>
      <c r="AO104" s="27"/>
      <c r="AP104" s="27"/>
      <c r="AQ104" s="28"/>
      <c r="AR104" s="26"/>
      <c r="AS104" s="27"/>
      <c r="AT104" s="27"/>
      <c r="AU104" s="27"/>
      <c r="AV104" s="27"/>
      <c r="AW104" s="27"/>
      <c r="AX104" s="28"/>
      <c r="AY104" s="26"/>
      <c r="AZ104" s="27"/>
      <c r="BA104" s="27"/>
      <c r="BB104" s="27"/>
      <c r="BC104" s="27"/>
      <c r="BD104" s="27"/>
      <c r="BE104" s="28"/>
      <c r="BF104" s="203"/>
      <c r="BG104" s="204"/>
      <c r="BH104" s="204"/>
      <c r="BI104" s="204"/>
      <c r="BJ104" s="204"/>
      <c r="BK104" s="204"/>
      <c r="BL104" s="205"/>
      <c r="BM104" s="203"/>
      <c r="BN104" s="204"/>
      <c r="BO104" s="204"/>
      <c r="BP104" s="204"/>
      <c r="BQ104" s="204"/>
      <c r="BR104" s="204"/>
      <c r="BS104" s="205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</row>
    <row r="107" spans="1:103" s="111" customFormat="1" ht="35.25" customHeight="1" x14ac:dyDescent="0.25">
      <c r="A107" s="209" t="s">
        <v>98</v>
      </c>
      <c r="B107" s="210" t="s">
        <v>101</v>
      </c>
      <c r="C107" s="210"/>
      <c r="D107" s="210"/>
      <c r="E107" s="210"/>
      <c r="F107" s="210"/>
      <c r="G107" s="210"/>
      <c r="H107" s="210"/>
      <c r="I107" s="210"/>
      <c r="J107" s="210"/>
      <c r="K107" s="210"/>
      <c r="L107" s="210"/>
      <c r="M107" s="210"/>
      <c r="N107" s="210"/>
      <c r="O107" s="210"/>
      <c r="P107" s="210"/>
      <c r="Q107" s="210"/>
      <c r="R107" s="210"/>
      <c r="S107" s="210"/>
      <c r="T107" s="210"/>
      <c r="U107" s="21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  <c r="BI107" s="210"/>
      <c r="BJ107" s="210"/>
      <c r="BK107" s="210"/>
      <c r="BL107" s="210"/>
      <c r="BM107" s="210"/>
      <c r="BN107" s="210"/>
      <c r="BO107" s="210"/>
      <c r="BP107" s="210"/>
      <c r="BQ107" s="210"/>
      <c r="BR107" s="210"/>
      <c r="BS107" s="210"/>
      <c r="BT107" s="210"/>
      <c r="BU107" s="210"/>
      <c r="BV107" s="210"/>
      <c r="BW107" s="210"/>
      <c r="BX107" s="210"/>
      <c r="BY107" s="210"/>
      <c r="BZ107" s="210"/>
      <c r="CA107" s="210"/>
      <c r="CB107" s="210"/>
      <c r="CC107" s="210"/>
      <c r="CD107" s="210"/>
      <c r="CE107" s="210"/>
      <c r="CF107" s="210"/>
      <c r="CG107" s="210"/>
      <c r="CH107" s="210"/>
      <c r="CI107" s="210"/>
      <c r="CJ107" s="210"/>
      <c r="CK107" s="210"/>
      <c r="CL107" s="210"/>
      <c r="CM107" s="210"/>
      <c r="CN107" s="210"/>
      <c r="CO107" s="210"/>
      <c r="CP107" s="210"/>
      <c r="CQ107" s="210"/>
      <c r="CR107" s="210"/>
      <c r="CS107" s="210"/>
      <c r="CT107" s="210"/>
      <c r="CU107" s="210"/>
    </row>
    <row r="108" spans="1:103" ht="54" customHeight="1" x14ac:dyDescent="0.25">
      <c r="A108" s="87" t="s">
        <v>99</v>
      </c>
      <c r="B108" s="211" t="s">
        <v>102</v>
      </c>
      <c r="C108" s="211"/>
      <c r="D108" s="211"/>
      <c r="E108" s="211"/>
      <c r="F108" s="211"/>
      <c r="G108" s="211"/>
      <c r="H108" s="211"/>
      <c r="I108" s="211"/>
      <c r="J108" s="211"/>
      <c r="K108" s="211"/>
      <c r="L108" s="211"/>
      <c r="M108" s="211"/>
      <c r="N108" s="211"/>
      <c r="O108" s="211"/>
      <c r="P108" s="211"/>
      <c r="Q108" s="211"/>
      <c r="R108" s="211"/>
      <c r="S108" s="211"/>
      <c r="T108" s="211"/>
      <c r="U108" s="21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/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  <c r="BI108" s="211"/>
      <c r="BJ108" s="211"/>
      <c r="BK108" s="211"/>
      <c r="BL108" s="211"/>
      <c r="BM108" s="211"/>
      <c r="BN108" s="211"/>
      <c r="BO108" s="211"/>
      <c r="BP108" s="211"/>
      <c r="BQ108" s="211"/>
      <c r="BR108" s="211"/>
      <c r="BS108" s="211"/>
      <c r="BT108" s="211"/>
      <c r="BU108" s="211"/>
      <c r="BV108" s="211"/>
      <c r="BW108" s="211"/>
      <c r="BX108" s="211"/>
      <c r="BY108" s="211"/>
      <c r="BZ108" s="211"/>
      <c r="CA108" s="211"/>
      <c r="CB108" s="211"/>
      <c r="CC108" s="211"/>
      <c r="CD108" s="211"/>
      <c r="CE108" s="211"/>
      <c r="CF108" s="211"/>
      <c r="CG108" s="211"/>
      <c r="CH108" s="211"/>
      <c r="CI108" s="211"/>
      <c r="CJ108" s="211"/>
      <c r="CK108" s="211"/>
      <c r="CL108" s="211"/>
      <c r="CM108" s="211"/>
      <c r="CN108" s="211"/>
      <c r="CO108" s="211"/>
      <c r="CP108" s="211"/>
      <c r="CQ108" s="211"/>
      <c r="CR108" s="211"/>
      <c r="CS108" s="211"/>
    </row>
    <row r="109" spans="1:103" s="89" customFormat="1" x14ac:dyDescent="0.25">
      <c r="A109" s="88"/>
      <c r="B109" s="212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</row>
    <row r="142" spans="1:99" ht="42" customHeight="1" x14ac:dyDescent="0.25"/>
    <row r="143" spans="1:99" s="111" customFormat="1" ht="35.25" customHeight="1" thickBot="1" x14ac:dyDescent="0.3">
      <c r="A143" s="209" t="s">
        <v>100</v>
      </c>
      <c r="B143" s="210" t="s">
        <v>103</v>
      </c>
      <c r="C143" s="210"/>
      <c r="D143" s="210"/>
      <c r="E143" s="210"/>
      <c r="F143" s="210"/>
      <c r="G143" s="210"/>
      <c r="H143" s="210"/>
      <c r="I143" s="210"/>
      <c r="J143" s="210"/>
      <c r="K143" s="210"/>
      <c r="L143" s="210"/>
      <c r="M143" s="210"/>
      <c r="N143" s="210"/>
      <c r="O143" s="210"/>
      <c r="P143" s="210"/>
      <c r="Q143" s="210"/>
      <c r="R143" s="210"/>
      <c r="S143" s="210"/>
      <c r="T143" s="210"/>
      <c r="U143" s="210"/>
      <c r="V143" s="210"/>
      <c r="W143" s="210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/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  <c r="BI143" s="210"/>
      <c r="BJ143" s="210"/>
      <c r="BK143" s="210"/>
      <c r="BL143" s="210"/>
      <c r="BM143" s="210"/>
      <c r="BN143" s="210"/>
      <c r="BO143" s="210"/>
      <c r="BP143" s="210"/>
      <c r="BQ143" s="210"/>
      <c r="BR143" s="210"/>
      <c r="BS143" s="210"/>
      <c r="BT143" s="210"/>
      <c r="BU143" s="210"/>
      <c r="BV143" s="210"/>
      <c r="BW143" s="210"/>
      <c r="BX143" s="210"/>
      <c r="BY143" s="210"/>
      <c r="BZ143" s="210"/>
      <c r="CA143" s="210"/>
      <c r="CB143" s="210"/>
      <c r="CC143" s="210"/>
      <c r="CD143" s="210"/>
      <c r="CE143" s="210"/>
      <c r="CF143" s="210"/>
      <c r="CG143" s="210"/>
      <c r="CH143" s="210"/>
      <c r="CI143" s="210"/>
      <c r="CJ143" s="210"/>
      <c r="CK143" s="210"/>
      <c r="CL143" s="210"/>
      <c r="CM143" s="210"/>
      <c r="CN143" s="210"/>
      <c r="CO143" s="210"/>
      <c r="CP143" s="210"/>
      <c r="CQ143" s="210"/>
      <c r="CR143" s="210"/>
      <c r="CS143" s="210"/>
      <c r="CT143" s="210"/>
      <c r="CU143" s="210"/>
    </row>
    <row r="144" spans="1:99" ht="35.25" customHeight="1" x14ac:dyDescent="0.25">
      <c r="B144" s="17" t="s">
        <v>126</v>
      </c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9"/>
    </row>
    <row r="145" spans="2:99" ht="35.25" customHeight="1" x14ac:dyDescent="0.25">
      <c r="B145" s="20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2"/>
    </row>
    <row r="146" spans="2:99" ht="87.75" customHeight="1" thickBot="1" x14ac:dyDescent="0.3">
      <c r="B146" s="23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5"/>
    </row>
  </sheetData>
  <mergeCells count="617">
    <mergeCell ref="CC47:CJ47"/>
    <mergeCell ref="B47:F47"/>
    <mergeCell ref="G47:AC47"/>
    <mergeCell ref="AD47:AJ47"/>
    <mergeCell ref="AK47:AQ47"/>
    <mergeCell ref="AR47:AX47"/>
    <mergeCell ref="AY47:BE47"/>
    <mergeCell ref="BF47:BL47"/>
    <mergeCell ref="BM47:BT47"/>
    <mergeCell ref="BU47:CB47"/>
    <mergeCell ref="AD45:AJ45"/>
    <mergeCell ref="AK45:AQ45"/>
    <mergeCell ref="AR45:AX45"/>
    <mergeCell ref="AY45:BE45"/>
    <mergeCell ref="BF45:BL45"/>
    <mergeCell ref="BM45:BT45"/>
    <mergeCell ref="BU45:CB45"/>
    <mergeCell ref="CC45:CJ45"/>
    <mergeCell ref="B46:F46"/>
    <mergeCell ref="G46:AC46"/>
    <mergeCell ref="AD46:AJ46"/>
    <mergeCell ref="AK46:AQ46"/>
    <mergeCell ref="AR46:AX46"/>
    <mergeCell ref="AY46:BE46"/>
    <mergeCell ref="BF46:BL46"/>
    <mergeCell ref="BM46:BT46"/>
    <mergeCell ref="BU46:CB46"/>
    <mergeCell ref="CC46:CJ46"/>
    <mergeCell ref="A1:BF1"/>
    <mergeCell ref="B4:Y4"/>
    <mergeCell ref="Z4:BF4"/>
    <mergeCell ref="B5:Y5"/>
    <mergeCell ref="Z5:BF5"/>
    <mergeCell ref="B6:Y6"/>
    <mergeCell ref="Z6:BF6"/>
    <mergeCell ref="B44:F44"/>
    <mergeCell ref="G44:AC44"/>
    <mergeCell ref="AD44:AJ44"/>
    <mergeCell ref="AK44:AQ44"/>
    <mergeCell ref="AR44:AX44"/>
    <mergeCell ref="AY44:BE44"/>
    <mergeCell ref="BF44:BL44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U19:CB21"/>
    <mergeCell ref="CC19:CJ21"/>
    <mergeCell ref="AD22:AJ22"/>
    <mergeCell ref="AK22:AQ22"/>
    <mergeCell ref="AR22:AX22"/>
    <mergeCell ref="AY22:BE22"/>
    <mergeCell ref="BM22:CJ22"/>
    <mergeCell ref="B19:F22"/>
    <mergeCell ref="G19:AC22"/>
    <mergeCell ref="AD19:AQ21"/>
    <mergeCell ref="AR19:BE21"/>
    <mergeCell ref="BF19:BL22"/>
    <mergeCell ref="BM19:BT21"/>
    <mergeCell ref="BF23:BL23"/>
    <mergeCell ref="BM23:BT23"/>
    <mergeCell ref="BU23:CB23"/>
    <mergeCell ref="CC23:CJ23"/>
    <mergeCell ref="B25:F25"/>
    <mergeCell ref="G25:AC25"/>
    <mergeCell ref="AD25:AJ25"/>
    <mergeCell ref="AK25:AQ25"/>
    <mergeCell ref="AR25:AX25"/>
    <mergeCell ref="AY25:BE25"/>
    <mergeCell ref="B23:F23"/>
    <mergeCell ref="G23:AC23"/>
    <mergeCell ref="AD23:AJ23"/>
    <mergeCell ref="AK23:AQ23"/>
    <mergeCell ref="AR23:AX23"/>
    <mergeCell ref="AY23:BE23"/>
    <mergeCell ref="BF25:BL25"/>
    <mergeCell ref="BM25:BT25"/>
    <mergeCell ref="BU25:CB25"/>
    <mergeCell ref="CC25:CJ25"/>
    <mergeCell ref="BU24:CB24"/>
    <mergeCell ref="CC24:CJ24"/>
    <mergeCell ref="CC26:CJ26"/>
    <mergeCell ref="B27:F27"/>
    <mergeCell ref="G27:AC27"/>
    <mergeCell ref="AD27:AJ27"/>
    <mergeCell ref="AK27:AQ27"/>
    <mergeCell ref="AR27:AX27"/>
    <mergeCell ref="AY27:BE27"/>
    <mergeCell ref="BF27:BL27"/>
    <mergeCell ref="BM27:BT27"/>
    <mergeCell ref="BU27:CB27"/>
    <mergeCell ref="CC27:CJ27"/>
    <mergeCell ref="B26:F26"/>
    <mergeCell ref="G26:AC26"/>
    <mergeCell ref="AD26:AJ26"/>
    <mergeCell ref="AK26:AQ26"/>
    <mergeCell ref="AR26:AX26"/>
    <mergeCell ref="AY26:BE26"/>
    <mergeCell ref="BF26:BL26"/>
    <mergeCell ref="BM26:BT26"/>
    <mergeCell ref="BU26:CB26"/>
    <mergeCell ref="CC28:CJ28"/>
    <mergeCell ref="B29:F29"/>
    <mergeCell ref="G29:AC29"/>
    <mergeCell ref="AD29:AJ29"/>
    <mergeCell ref="AK29:AQ29"/>
    <mergeCell ref="AR29:AX29"/>
    <mergeCell ref="AY29:BE29"/>
    <mergeCell ref="BF29:BL29"/>
    <mergeCell ref="BM29:BT29"/>
    <mergeCell ref="BU29:CB29"/>
    <mergeCell ref="CC29:CJ29"/>
    <mergeCell ref="B28:F28"/>
    <mergeCell ref="G28:AC28"/>
    <mergeCell ref="AD28:AJ28"/>
    <mergeCell ref="AK28:AQ28"/>
    <mergeCell ref="AR28:AX28"/>
    <mergeCell ref="AY28:BE28"/>
    <mergeCell ref="BF28:BL28"/>
    <mergeCell ref="BM28:BT28"/>
    <mergeCell ref="BU28:CB28"/>
    <mergeCell ref="CC30:CJ30"/>
    <mergeCell ref="B31:F31"/>
    <mergeCell ref="G31:AC31"/>
    <mergeCell ref="AD31:AJ31"/>
    <mergeCell ref="AK31:AQ31"/>
    <mergeCell ref="AR31:AX31"/>
    <mergeCell ref="AY31:BE31"/>
    <mergeCell ref="BF31:BL31"/>
    <mergeCell ref="BM31:BT31"/>
    <mergeCell ref="BU31:CB31"/>
    <mergeCell ref="CC31:CJ31"/>
    <mergeCell ref="B30:F30"/>
    <mergeCell ref="G30:AC30"/>
    <mergeCell ref="AD30:AJ30"/>
    <mergeCell ref="AK30:AQ30"/>
    <mergeCell ref="AR30:AX30"/>
    <mergeCell ref="AY30:BE30"/>
    <mergeCell ref="BF30:BL30"/>
    <mergeCell ref="BM30:BT30"/>
    <mergeCell ref="BU30:CB30"/>
    <mergeCell ref="CC32:CJ32"/>
    <mergeCell ref="B33:F33"/>
    <mergeCell ref="G33:AC33"/>
    <mergeCell ref="AD33:AJ33"/>
    <mergeCell ref="AK33:AQ33"/>
    <mergeCell ref="AR33:AX33"/>
    <mergeCell ref="AY33:BE33"/>
    <mergeCell ref="BF33:BL33"/>
    <mergeCell ref="BM33:BT33"/>
    <mergeCell ref="BU33:CB33"/>
    <mergeCell ref="CC33:CJ33"/>
    <mergeCell ref="B32:F32"/>
    <mergeCell ref="G32:AC32"/>
    <mergeCell ref="AD32:AJ32"/>
    <mergeCell ref="AK32:AQ32"/>
    <mergeCell ref="AR32:AX32"/>
    <mergeCell ref="AY32:BE32"/>
    <mergeCell ref="BF32:BL32"/>
    <mergeCell ref="BM32:BT32"/>
    <mergeCell ref="BU32:CB32"/>
    <mergeCell ref="CC34:CJ34"/>
    <mergeCell ref="B35:F35"/>
    <mergeCell ref="G35:AC35"/>
    <mergeCell ref="AD35:AJ35"/>
    <mergeCell ref="AK35:AQ35"/>
    <mergeCell ref="AR35:AX35"/>
    <mergeCell ref="AY35:BE35"/>
    <mergeCell ref="BF35:BL35"/>
    <mergeCell ref="BM35:BT35"/>
    <mergeCell ref="BU35:CB35"/>
    <mergeCell ref="CC35:CJ35"/>
    <mergeCell ref="B34:F34"/>
    <mergeCell ref="G34:AC34"/>
    <mergeCell ref="AD34:AJ34"/>
    <mergeCell ref="AK34:AQ34"/>
    <mergeCell ref="AR34:AX34"/>
    <mergeCell ref="AY34:BE34"/>
    <mergeCell ref="BF34:BL34"/>
    <mergeCell ref="BM34:BT34"/>
    <mergeCell ref="BU34:CB34"/>
    <mergeCell ref="CC36:CJ36"/>
    <mergeCell ref="B37:F37"/>
    <mergeCell ref="G37:AC37"/>
    <mergeCell ref="AD37:AJ37"/>
    <mergeCell ref="AK37:AQ37"/>
    <mergeCell ref="AR37:AX37"/>
    <mergeCell ref="AY37:BE37"/>
    <mergeCell ref="BF37:BL37"/>
    <mergeCell ref="BM37:BT37"/>
    <mergeCell ref="BU37:CB37"/>
    <mergeCell ref="CC37:CJ37"/>
    <mergeCell ref="B36:F36"/>
    <mergeCell ref="G36:AC36"/>
    <mergeCell ref="AD36:AJ36"/>
    <mergeCell ref="AK36:AQ36"/>
    <mergeCell ref="AR36:AX36"/>
    <mergeCell ref="AY36:BE36"/>
    <mergeCell ref="BF36:BL36"/>
    <mergeCell ref="BM36:BT36"/>
    <mergeCell ref="BU36:CB36"/>
    <mergeCell ref="BM44:BT44"/>
    <mergeCell ref="CC38:CJ38"/>
    <mergeCell ref="B39:F39"/>
    <mergeCell ref="G39:AC39"/>
    <mergeCell ref="AD39:AJ39"/>
    <mergeCell ref="AK39:AQ39"/>
    <mergeCell ref="AR39:AX39"/>
    <mergeCell ref="AY39:BE39"/>
    <mergeCell ref="BF39:BL39"/>
    <mergeCell ref="BM39:BT39"/>
    <mergeCell ref="BU39:CB39"/>
    <mergeCell ref="CC39:CJ39"/>
    <mergeCell ref="B38:F38"/>
    <mergeCell ref="G38:AC38"/>
    <mergeCell ref="AD38:AJ38"/>
    <mergeCell ref="AK38:AQ38"/>
    <mergeCell ref="AR38:AX38"/>
    <mergeCell ref="AY38:BE38"/>
    <mergeCell ref="BF38:BL38"/>
    <mergeCell ref="BM38:BT38"/>
    <mergeCell ref="BU38:CB38"/>
    <mergeCell ref="BU41:CB41"/>
    <mergeCell ref="CC41:CJ41"/>
    <mergeCell ref="BF40:BL40"/>
    <mergeCell ref="BU51:CB51"/>
    <mergeCell ref="CC51:CJ51"/>
    <mergeCell ref="B54:F56"/>
    <mergeCell ref="G54:Y56"/>
    <mergeCell ref="Z54:BM54"/>
    <mergeCell ref="BN54:CQ55"/>
    <mergeCell ref="Z55:AS55"/>
    <mergeCell ref="AT55:BM55"/>
    <mergeCell ref="Z56:AI56"/>
    <mergeCell ref="AJ56:AS56"/>
    <mergeCell ref="B51:AC51"/>
    <mergeCell ref="AD51:AQ51"/>
    <mergeCell ref="AR51:AX51"/>
    <mergeCell ref="AY51:BE51"/>
    <mergeCell ref="BF51:BL51"/>
    <mergeCell ref="BM51:BT51"/>
    <mergeCell ref="B58:F58"/>
    <mergeCell ref="G58:Y58"/>
    <mergeCell ref="Z58:AI58"/>
    <mergeCell ref="AJ58:AS58"/>
    <mergeCell ref="AT58:BC58"/>
    <mergeCell ref="BD58:BM58"/>
    <mergeCell ref="B59:F59"/>
    <mergeCell ref="B57:F57"/>
    <mergeCell ref="G57:Y57"/>
    <mergeCell ref="Z57:AI57"/>
    <mergeCell ref="AJ57:AS57"/>
    <mergeCell ref="AT57:BC57"/>
    <mergeCell ref="BD57:BM57"/>
    <mergeCell ref="BD60:BM60"/>
    <mergeCell ref="BN57:BW57"/>
    <mergeCell ref="BX57:CG57"/>
    <mergeCell ref="CH57:CQ57"/>
    <mergeCell ref="AT56:BC56"/>
    <mergeCell ref="BD56:BM56"/>
    <mergeCell ref="BN56:BW56"/>
    <mergeCell ref="BX56:CG56"/>
    <mergeCell ref="CH56:CQ56"/>
    <mergeCell ref="B66:CU66"/>
    <mergeCell ref="B71:BF71"/>
    <mergeCell ref="B72:Y72"/>
    <mergeCell ref="Z72:AM72"/>
    <mergeCell ref="AN72:BA72"/>
    <mergeCell ref="BB72:BF72"/>
    <mergeCell ref="Z61:AI61"/>
    <mergeCell ref="AJ61:AS61"/>
    <mergeCell ref="AT61:BC61"/>
    <mergeCell ref="BD61:BM61"/>
    <mergeCell ref="B62:F62"/>
    <mergeCell ref="G62:Y62"/>
    <mergeCell ref="Z62:AI62"/>
    <mergeCell ref="AJ62:AS62"/>
    <mergeCell ref="AT62:BC62"/>
    <mergeCell ref="BD62:BM62"/>
    <mergeCell ref="B61:F61"/>
    <mergeCell ref="G61:Y61"/>
    <mergeCell ref="B80:J80"/>
    <mergeCell ref="K80:O80"/>
    <mergeCell ref="B81:J81"/>
    <mergeCell ref="K81:O81"/>
    <mergeCell ref="B78:J78"/>
    <mergeCell ref="K78:O78"/>
    <mergeCell ref="B79:J79"/>
    <mergeCell ref="K79:O79"/>
    <mergeCell ref="B76:J77"/>
    <mergeCell ref="K76:O77"/>
    <mergeCell ref="B85:CU85"/>
    <mergeCell ref="B86:CU86"/>
    <mergeCell ref="B89:G91"/>
    <mergeCell ref="H89:AC91"/>
    <mergeCell ref="AD89:BE89"/>
    <mergeCell ref="BF89:BL91"/>
    <mergeCell ref="BM89:BS91"/>
    <mergeCell ref="BT89:CF91"/>
    <mergeCell ref="CG89:CS91"/>
    <mergeCell ref="AD90:AQ90"/>
    <mergeCell ref="AR90:BE90"/>
    <mergeCell ref="AD91:AJ91"/>
    <mergeCell ref="AK91:AQ91"/>
    <mergeCell ref="AR91:AX91"/>
    <mergeCell ref="AY91:BE91"/>
    <mergeCell ref="CG92:CS92"/>
    <mergeCell ref="B93:G93"/>
    <mergeCell ref="H93:AC93"/>
    <mergeCell ref="AD93:AJ93"/>
    <mergeCell ref="AK93:AQ93"/>
    <mergeCell ref="AR93:AX93"/>
    <mergeCell ref="AY93:BE93"/>
    <mergeCell ref="BF93:BL93"/>
    <mergeCell ref="BM93:BS93"/>
    <mergeCell ref="BT93:CF93"/>
    <mergeCell ref="CG93:CS93"/>
    <mergeCell ref="B92:G92"/>
    <mergeCell ref="H92:AC92"/>
    <mergeCell ref="AD92:AJ92"/>
    <mergeCell ref="AK92:AQ92"/>
    <mergeCell ref="AR92:AX92"/>
    <mergeCell ref="AY92:BE92"/>
    <mergeCell ref="BF92:BL92"/>
    <mergeCell ref="BM92:BS92"/>
    <mergeCell ref="BT92:CF92"/>
    <mergeCell ref="CG94:CS94"/>
    <mergeCell ref="B95:G95"/>
    <mergeCell ref="H95:AC95"/>
    <mergeCell ref="AD95:AJ95"/>
    <mergeCell ref="AK95:AQ95"/>
    <mergeCell ref="AR95:AX95"/>
    <mergeCell ref="AY95:BE95"/>
    <mergeCell ref="BF95:BL95"/>
    <mergeCell ref="BM95:BS95"/>
    <mergeCell ref="BT95:CF95"/>
    <mergeCell ref="CG95:CS95"/>
    <mergeCell ref="B94:G94"/>
    <mergeCell ref="H94:AC94"/>
    <mergeCell ref="AD94:AJ94"/>
    <mergeCell ref="AK94:AQ94"/>
    <mergeCell ref="AR94:AX94"/>
    <mergeCell ref="AY94:BE94"/>
    <mergeCell ref="BF94:BL94"/>
    <mergeCell ref="BM94:BS94"/>
    <mergeCell ref="BT94:CF94"/>
    <mergeCell ref="CG96:CS96"/>
    <mergeCell ref="B97:G97"/>
    <mergeCell ref="H97:AC97"/>
    <mergeCell ref="AD97:AJ97"/>
    <mergeCell ref="AK97:AQ97"/>
    <mergeCell ref="AR97:AX97"/>
    <mergeCell ref="AY97:BE97"/>
    <mergeCell ref="BF97:BL97"/>
    <mergeCell ref="BM97:BS97"/>
    <mergeCell ref="BT97:CF97"/>
    <mergeCell ref="CG97:CS97"/>
    <mergeCell ref="B96:G96"/>
    <mergeCell ref="H96:AC96"/>
    <mergeCell ref="AD96:AJ96"/>
    <mergeCell ref="AK96:AQ96"/>
    <mergeCell ref="AR96:AX96"/>
    <mergeCell ref="AY96:BE96"/>
    <mergeCell ref="BF96:BL96"/>
    <mergeCell ref="BM96:BS96"/>
    <mergeCell ref="BT96:CF96"/>
    <mergeCell ref="CG98:CS98"/>
    <mergeCell ref="B99:G99"/>
    <mergeCell ref="H99:AC99"/>
    <mergeCell ref="AD99:AJ99"/>
    <mergeCell ref="AK99:AQ99"/>
    <mergeCell ref="AR99:AX99"/>
    <mergeCell ref="AY99:BE99"/>
    <mergeCell ref="BF99:BL99"/>
    <mergeCell ref="BM99:BS99"/>
    <mergeCell ref="BT99:CF99"/>
    <mergeCell ref="CG99:CS99"/>
    <mergeCell ref="B98:G98"/>
    <mergeCell ref="H98:AC98"/>
    <mergeCell ref="AD98:AJ98"/>
    <mergeCell ref="AK98:AQ98"/>
    <mergeCell ref="AR98:AX98"/>
    <mergeCell ref="AY98:BE98"/>
    <mergeCell ref="BF98:BL98"/>
    <mergeCell ref="BM98:BS98"/>
    <mergeCell ref="BT98:CF98"/>
    <mergeCell ref="CG100:CS100"/>
    <mergeCell ref="B101:G101"/>
    <mergeCell ref="H101:AC101"/>
    <mergeCell ref="AD101:AJ101"/>
    <mergeCell ref="AK101:AQ101"/>
    <mergeCell ref="AR101:AX101"/>
    <mergeCell ref="AY101:BE101"/>
    <mergeCell ref="BF101:BL101"/>
    <mergeCell ref="BM101:BS101"/>
    <mergeCell ref="BT101:CF101"/>
    <mergeCell ref="CG101:CS101"/>
    <mergeCell ref="B100:G100"/>
    <mergeCell ref="H100:AC100"/>
    <mergeCell ref="AD100:AJ100"/>
    <mergeCell ref="AK100:AQ100"/>
    <mergeCell ref="AR100:AX100"/>
    <mergeCell ref="AY100:BE100"/>
    <mergeCell ref="BF100:BL100"/>
    <mergeCell ref="BM100:BS100"/>
    <mergeCell ref="BT100:CF100"/>
    <mergeCell ref="BM102:BS102"/>
    <mergeCell ref="BT102:CF102"/>
    <mergeCell ref="CG102:CS102"/>
    <mergeCell ref="B103:G103"/>
    <mergeCell ref="H103:AC103"/>
    <mergeCell ref="AD103:AJ103"/>
    <mergeCell ref="AK103:AQ103"/>
    <mergeCell ref="AR103:AX103"/>
    <mergeCell ref="B108:CS108"/>
    <mergeCell ref="B102:G102"/>
    <mergeCell ref="H102:AC102"/>
    <mergeCell ref="AD102:AJ102"/>
    <mergeCell ref="AK102:AQ102"/>
    <mergeCell ref="AR102:AX102"/>
    <mergeCell ref="AK104:AQ104"/>
    <mergeCell ref="AR104:AX104"/>
    <mergeCell ref="AY102:BE102"/>
    <mergeCell ref="BF102:BL102"/>
    <mergeCell ref="B143:CU143"/>
    <mergeCell ref="B144:CU146"/>
    <mergeCell ref="B24:F24"/>
    <mergeCell ref="G24:AC24"/>
    <mergeCell ref="AD24:AJ24"/>
    <mergeCell ref="AK24:AQ24"/>
    <mergeCell ref="AR24:AX24"/>
    <mergeCell ref="AY24:BE24"/>
    <mergeCell ref="BF24:BL24"/>
    <mergeCell ref="B107:CU107"/>
    <mergeCell ref="AY104:BE104"/>
    <mergeCell ref="BF104:BL104"/>
    <mergeCell ref="BM104:BS104"/>
    <mergeCell ref="BT104:CF104"/>
    <mergeCell ref="CG104:CS104"/>
    <mergeCell ref="AY103:BE103"/>
    <mergeCell ref="BF103:BL103"/>
    <mergeCell ref="BM103:BS103"/>
    <mergeCell ref="BT103:CF103"/>
    <mergeCell ref="CG103:CS103"/>
    <mergeCell ref="B104:G104"/>
    <mergeCell ref="H104:AC104"/>
    <mergeCell ref="AD104:AJ104"/>
    <mergeCell ref="BM24:BT24"/>
    <mergeCell ref="BM40:BT40"/>
    <mergeCell ref="BU40:CB40"/>
    <mergeCell ref="CC40:CJ40"/>
    <mergeCell ref="B41:F41"/>
    <mergeCell ref="G41:AC41"/>
    <mergeCell ref="AD41:AJ41"/>
    <mergeCell ref="AK41:AQ41"/>
    <mergeCell ref="AR41:AX41"/>
    <mergeCell ref="AY41:BE41"/>
    <mergeCell ref="B40:F40"/>
    <mergeCell ref="G40:AC40"/>
    <mergeCell ref="AD40:AJ40"/>
    <mergeCell ref="AK40:AQ40"/>
    <mergeCell ref="AR40:AX40"/>
    <mergeCell ref="AY40:BE40"/>
    <mergeCell ref="BF41:BL41"/>
    <mergeCell ref="BM41:BT41"/>
    <mergeCell ref="CC42:CJ42"/>
    <mergeCell ref="BM43:BT43"/>
    <mergeCell ref="BU43:CB43"/>
    <mergeCell ref="CC43:CJ43"/>
    <mergeCell ref="B42:AC42"/>
    <mergeCell ref="AD42:AQ42"/>
    <mergeCell ref="AR42:AX42"/>
    <mergeCell ref="AY42:BE42"/>
    <mergeCell ref="BF42:BL42"/>
    <mergeCell ref="BM42:BT42"/>
    <mergeCell ref="BU42:CB42"/>
    <mergeCell ref="B43:F43"/>
    <mergeCell ref="G43:AC43"/>
    <mergeCell ref="AD43:AJ43"/>
    <mergeCell ref="AK43:AQ43"/>
    <mergeCell ref="AR43:AX43"/>
    <mergeCell ref="AY43:BE43"/>
    <mergeCell ref="BF43:BL43"/>
    <mergeCell ref="BU44:CB44"/>
    <mergeCell ref="CC44:CJ44"/>
    <mergeCell ref="B45:F45"/>
    <mergeCell ref="G45:AC45"/>
    <mergeCell ref="AO77:AS77"/>
    <mergeCell ref="AT76:BC76"/>
    <mergeCell ref="AT77:AX77"/>
    <mergeCell ref="AY77:BC77"/>
    <mergeCell ref="BD76:BM76"/>
    <mergeCell ref="BD77:BH77"/>
    <mergeCell ref="BI77:BM77"/>
    <mergeCell ref="G59:Y59"/>
    <mergeCell ref="Z59:AI59"/>
    <mergeCell ref="AJ59:AS59"/>
    <mergeCell ref="AT59:BC59"/>
    <mergeCell ref="BD59:BM59"/>
    <mergeCell ref="P77:T77"/>
    <mergeCell ref="U77:Y77"/>
    <mergeCell ref="P76:Y76"/>
    <mergeCell ref="Z76:AI76"/>
    <mergeCell ref="Z77:AD77"/>
    <mergeCell ref="AE77:AI77"/>
    <mergeCell ref="AJ76:AS76"/>
    <mergeCell ref="AJ77:AN77"/>
    <mergeCell ref="B73:Y73"/>
    <mergeCell ref="Z73:AM73"/>
    <mergeCell ref="AN73:BA73"/>
    <mergeCell ref="BB73:BF73"/>
    <mergeCell ref="BI78:BM78"/>
    <mergeCell ref="P79:T79"/>
    <mergeCell ref="U79:Y79"/>
    <mergeCell ref="Z79:AD79"/>
    <mergeCell ref="AE79:AI79"/>
    <mergeCell ref="AJ79:AN79"/>
    <mergeCell ref="AO79:AS79"/>
    <mergeCell ref="AT79:AX79"/>
    <mergeCell ref="AY79:BC79"/>
    <mergeCell ref="BD79:BH79"/>
    <mergeCell ref="P78:T78"/>
    <mergeCell ref="U78:Y78"/>
    <mergeCell ref="Z78:AD78"/>
    <mergeCell ref="AE78:AI78"/>
    <mergeCell ref="AJ78:AN78"/>
    <mergeCell ref="AO78:AS78"/>
    <mergeCell ref="AT78:AX78"/>
    <mergeCell ref="AY78:BC78"/>
    <mergeCell ref="BD78:BH78"/>
    <mergeCell ref="BD81:BH81"/>
    <mergeCell ref="BI79:BM79"/>
    <mergeCell ref="P80:T80"/>
    <mergeCell ref="U80:Y80"/>
    <mergeCell ref="Z80:AD80"/>
    <mergeCell ref="AE80:AI80"/>
    <mergeCell ref="AJ80:AN80"/>
    <mergeCell ref="AO80:AS80"/>
    <mergeCell ref="AT80:AX80"/>
    <mergeCell ref="AY80:BC80"/>
    <mergeCell ref="BD80:BH80"/>
    <mergeCell ref="BN81:BR81"/>
    <mergeCell ref="BS81:BW81"/>
    <mergeCell ref="B75:BW75"/>
    <mergeCell ref="B8:Y8"/>
    <mergeCell ref="Z8:BF8"/>
    <mergeCell ref="BI81:BM81"/>
    <mergeCell ref="BN76:BW76"/>
    <mergeCell ref="BN77:BR77"/>
    <mergeCell ref="BS77:BW77"/>
    <mergeCell ref="BN78:BR78"/>
    <mergeCell ref="BS78:BW78"/>
    <mergeCell ref="BN79:BR79"/>
    <mergeCell ref="BS79:BW79"/>
    <mergeCell ref="BN80:BR80"/>
    <mergeCell ref="BS80:BW80"/>
    <mergeCell ref="BI80:BM80"/>
    <mergeCell ref="P81:T81"/>
    <mergeCell ref="U81:Y81"/>
    <mergeCell ref="Z81:AD81"/>
    <mergeCell ref="AE81:AI81"/>
    <mergeCell ref="AJ81:AN81"/>
    <mergeCell ref="AO81:AS81"/>
    <mergeCell ref="AT81:AX81"/>
    <mergeCell ref="AY81:BC81"/>
    <mergeCell ref="CC48:CJ48"/>
    <mergeCell ref="B49:F49"/>
    <mergeCell ref="G49:AC49"/>
    <mergeCell ref="AD49:AJ49"/>
    <mergeCell ref="AK49:AQ49"/>
    <mergeCell ref="AR49:AX49"/>
    <mergeCell ref="AY49:BE49"/>
    <mergeCell ref="BF49:BL49"/>
    <mergeCell ref="BM49:BT49"/>
    <mergeCell ref="BU49:CB49"/>
    <mergeCell ref="CC49:CJ49"/>
    <mergeCell ref="B48:F48"/>
    <mergeCell ref="G48:AC48"/>
    <mergeCell ref="AD48:AJ48"/>
    <mergeCell ref="AK48:AQ48"/>
    <mergeCell ref="AR48:AX48"/>
    <mergeCell ref="AY48:BE48"/>
    <mergeCell ref="BF48:BL48"/>
    <mergeCell ref="BM48:BT48"/>
    <mergeCell ref="BU48:CB48"/>
    <mergeCell ref="CC50:CJ50"/>
    <mergeCell ref="B63:F63"/>
    <mergeCell ref="G63:Y63"/>
    <mergeCell ref="Z63:AI63"/>
    <mergeCell ref="AJ63:AS63"/>
    <mergeCell ref="AT63:BC63"/>
    <mergeCell ref="BD63:BM63"/>
    <mergeCell ref="BN58:BW63"/>
    <mergeCell ref="BX58:CG63"/>
    <mergeCell ref="CH58:CQ63"/>
    <mergeCell ref="B50:F50"/>
    <mergeCell ref="G50:AC50"/>
    <mergeCell ref="AD50:AJ50"/>
    <mergeCell ref="AK50:AQ50"/>
    <mergeCell ref="AR50:AX50"/>
    <mergeCell ref="AY50:BE50"/>
    <mergeCell ref="BF50:BL50"/>
    <mergeCell ref="BM50:BT50"/>
    <mergeCell ref="BU50:CB50"/>
    <mergeCell ref="B60:F60"/>
    <mergeCell ref="G60:Y60"/>
    <mergeCell ref="Z60:AI60"/>
    <mergeCell ref="AJ60:AS60"/>
    <mergeCell ref="AT60:BC6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9"/>
  <sheetViews>
    <sheetView topLeftCell="A58" workbookViewId="0">
      <selection activeCell="DJ68" sqref="DJ68"/>
    </sheetView>
  </sheetViews>
  <sheetFormatPr defaultColWidth="1.7109375" defaultRowHeight="15" x14ac:dyDescent="0.25"/>
  <cols>
    <col min="1" max="1" width="6.42578125" style="88" customWidth="1"/>
    <col min="2" max="4" width="1.7109375" style="89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76" customFormat="1" ht="20.25" x14ac:dyDescent="0.3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</row>
    <row r="3" spans="1:58" s="80" customFormat="1" ht="15.75" x14ac:dyDescent="0.25">
      <c r="A3" s="77" t="s">
        <v>1</v>
      </c>
      <c r="B3" s="78" t="s">
        <v>2</v>
      </c>
      <c r="C3" s="78"/>
      <c r="D3" s="79"/>
    </row>
    <row r="4" spans="1:58" ht="78.75" customHeight="1" x14ac:dyDescent="0.25">
      <c r="A4" s="81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227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81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223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81" t="s">
        <v>7</v>
      </c>
      <c r="B6" s="84" t="s">
        <v>9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5" t="s">
        <v>229</v>
      </c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58" ht="32.25" customHeight="1" x14ac:dyDescent="0.25">
      <c r="A7" s="81" t="s">
        <v>8</v>
      </c>
      <c r="B7" s="84" t="s">
        <v>11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5" t="str">
        <f>Z6</f>
        <v>г. Нижневартовск, Ханты-Мансийский автономный округ-Югра</v>
      </c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</row>
    <row r="8" spans="1:58" ht="109.5" customHeight="1" x14ac:dyDescent="0.25">
      <c r="A8" s="81" t="s">
        <v>10</v>
      </c>
      <c r="B8" s="84" t="s">
        <v>219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5" t="s">
        <v>220</v>
      </c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</row>
    <row r="10" spans="1:58" s="80" customFormat="1" ht="15.75" x14ac:dyDescent="0.25">
      <c r="A10" s="77" t="s">
        <v>12</v>
      </c>
      <c r="B10" s="86" t="s">
        <v>13</v>
      </c>
      <c r="C10" s="86"/>
      <c r="D10" s="79"/>
    </row>
    <row r="11" spans="1:58" ht="246" customHeight="1" x14ac:dyDescent="0.25">
      <c r="A11" s="87" t="s">
        <v>14</v>
      </c>
      <c r="B11" s="84" t="s">
        <v>15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 t="s">
        <v>104</v>
      </c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</row>
    <row r="12" spans="1:58" ht="165" customHeight="1" x14ac:dyDescent="0.25">
      <c r="A12" s="87" t="s">
        <v>16</v>
      </c>
      <c r="B12" s="84" t="s">
        <v>17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 t="s">
        <v>239</v>
      </c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</row>
    <row r="13" spans="1:58" ht="15" customHeight="1" x14ac:dyDescent="0.25">
      <c r="A13" s="87" t="s">
        <v>18</v>
      </c>
      <c r="B13" s="84" t="s">
        <v>19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5" t="s">
        <v>67</v>
      </c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</row>
    <row r="14" spans="1:58" ht="15" customHeight="1" x14ac:dyDescent="0.25">
      <c r="A14" s="87" t="s">
        <v>20</v>
      </c>
      <c r="B14" s="84" t="s">
        <v>21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5" t="s">
        <v>155</v>
      </c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</row>
    <row r="15" spans="1:58" ht="15" customHeight="1" x14ac:dyDescent="0.25">
      <c r="A15" s="87" t="s">
        <v>23</v>
      </c>
      <c r="B15" s="84" t="s">
        <v>24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5" t="s">
        <v>188</v>
      </c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</row>
    <row r="17" spans="1:95" x14ac:dyDescent="0.25">
      <c r="A17" s="88" t="s">
        <v>25</v>
      </c>
      <c r="B17" s="89" t="s">
        <v>26</v>
      </c>
    </row>
    <row r="19" spans="1:95" ht="15" customHeight="1" x14ac:dyDescent="0.25">
      <c r="B19" s="90" t="s">
        <v>27</v>
      </c>
      <c r="C19" s="90"/>
      <c r="D19" s="90"/>
      <c r="E19" s="90"/>
      <c r="F19" s="90"/>
      <c r="G19" s="90" t="s">
        <v>28</v>
      </c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33" t="s">
        <v>29</v>
      </c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91" t="s">
        <v>30</v>
      </c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3"/>
      <c r="BF19" s="91" t="s">
        <v>31</v>
      </c>
      <c r="BG19" s="92"/>
      <c r="BH19" s="92"/>
      <c r="BI19" s="92"/>
      <c r="BJ19" s="92"/>
      <c r="BK19" s="92"/>
      <c r="BL19" s="93"/>
      <c r="BM19" s="40" t="s">
        <v>266</v>
      </c>
      <c r="BN19" s="40"/>
      <c r="BO19" s="40"/>
      <c r="BP19" s="40"/>
      <c r="BQ19" s="40"/>
      <c r="BR19" s="40"/>
      <c r="BS19" s="40"/>
      <c r="BT19" s="40"/>
      <c r="BU19" s="40" t="s">
        <v>267</v>
      </c>
      <c r="BV19" s="40"/>
      <c r="BW19" s="40"/>
      <c r="BX19" s="40"/>
      <c r="BY19" s="40"/>
      <c r="BZ19" s="40"/>
      <c r="CA19" s="40"/>
      <c r="CB19" s="40"/>
      <c r="CC19" s="40" t="s">
        <v>268</v>
      </c>
      <c r="CD19" s="40"/>
      <c r="CE19" s="40"/>
      <c r="CF19" s="40"/>
      <c r="CG19" s="40"/>
      <c r="CH19" s="40"/>
      <c r="CI19" s="40"/>
      <c r="CJ19" s="40"/>
    </row>
    <row r="20" spans="1:95" ht="15" customHeight="1" x14ac:dyDescent="0.25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94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6"/>
      <c r="BF20" s="94"/>
      <c r="BG20" s="95"/>
      <c r="BH20" s="95"/>
      <c r="BI20" s="95"/>
      <c r="BJ20" s="95"/>
      <c r="BK20" s="95"/>
      <c r="BL20" s="96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</row>
    <row r="21" spans="1:95" ht="15" customHeight="1" x14ac:dyDescent="0.25"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97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9"/>
      <c r="BF21" s="94"/>
      <c r="BG21" s="95"/>
      <c r="BH21" s="95"/>
      <c r="BI21" s="95"/>
      <c r="BJ21" s="95"/>
      <c r="BK21" s="95"/>
      <c r="BL21" s="96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</row>
    <row r="22" spans="1:95" ht="15" customHeight="1" x14ac:dyDescent="0.25"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33" t="s">
        <v>32</v>
      </c>
      <c r="AE22" s="33"/>
      <c r="AF22" s="33"/>
      <c r="AG22" s="33"/>
      <c r="AH22" s="33"/>
      <c r="AI22" s="33"/>
      <c r="AJ22" s="33"/>
      <c r="AK22" s="33" t="s">
        <v>33</v>
      </c>
      <c r="AL22" s="33"/>
      <c r="AM22" s="33"/>
      <c r="AN22" s="33"/>
      <c r="AO22" s="33"/>
      <c r="AP22" s="33"/>
      <c r="AQ22" s="33"/>
      <c r="AR22" s="11" t="s">
        <v>34</v>
      </c>
      <c r="AS22" s="12"/>
      <c r="AT22" s="12"/>
      <c r="AU22" s="12"/>
      <c r="AV22" s="12"/>
      <c r="AW22" s="12"/>
      <c r="AX22" s="13"/>
      <c r="AY22" s="11" t="s">
        <v>35</v>
      </c>
      <c r="AZ22" s="12"/>
      <c r="BA22" s="12"/>
      <c r="BB22" s="12"/>
      <c r="BC22" s="12"/>
      <c r="BD22" s="12"/>
      <c r="BE22" s="13"/>
      <c r="BF22" s="97"/>
      <c r="BG22" s="98"/>
      <c r="BH22" s="98"/>
      <c r="BI22" s="98"/>
      <c r="BJ22" s="98"/>
      <c r="BK22" s="98"/>
      <c r="BL22" s="99"/>
      <c r="BM22" s="40" t="s">
        <v>36</v>
      </c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</row>
    <row r="23" spans="1:95" s="111" customFormat="1" ht="31.5" customHeight="1" x14ac:dyDescent="0.25">
      <c r="A23" s="77"/>
      <c r="B23" s="233">
        <v>1</v>
      </c>
      <c r="C23" s="233"/>
      <c r="D23" s="233"/>
      <c r="E23" s="233"/>
      <c r="F23" s="233"/>
      <c r="G23" s="225" t="s">
        <v>240</v>
      </c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7"/>
      <c r="AD23" s="233">
        <v>2021</v>
      </c>
      <c r="AE23" s="233"/>
      <c r="AF23" s="233"/>
      <c r="AG23" s="233"/>
      <c r="AH23" s="233"/>
      <c r="AI23" s="233"/>
      <c r="AJ23" s="233"/>
      <c r="AK23" s="233">
        <v>2021</v>
      </c>
      <c r="AL23" s="233"/>
      <c r="AM23" s="233"/>
      <c r="AN23" s="233"/>
      <c r="AO23" s="233"/>
      <c r="AP23" s="233"/>
      <c r="AQ23" s="233"/>
      <c r="AR23" s="234">
        <v>1</v>
      </c>
      <c r="AS23" s="235"/>
      <c r="AT23" s="235"/>
      <c r="AU23" s="235"/>
      <c r="AV23" s="235"/>
      <c r="AW23" s="235"/>
      <c r="AX23" s="236"/>
      <c r="AY23" s="234">
        <v>1</v>
      </c>
      <c r="AZ23" s="235"/>
      <c r="BA23" s="235"/>
      <c r="BB23" s="235"/>
      <c r="BC23" s="235"/>
      <c r="BD23" s="235"/>
      <c r="BE23" s="236"/>
      <c r="BF23" s="234" t="s">
        <v>189</v>
      </c>
      <c r="BG23" s="235"/>
      <c r="BH23" s="235"/>
      <c r="BI23" s="235"/>
      <c r="BJ23" s="235"/>
      <c r="BK23" s="235"/>
      <c r="BL23" s="236"/>
      <c r="BM23" s="69">
        <v>7.4193110000000004</v>
      </c>
      <c r="BN23" s="70"/>
      <c r="BO23" s="70"/>
      <c r="BP23" s="70"/>
      <c r="BQ23" s="70"/>
      <c r="BR23" s="70"/>
      <c r="BS23" s="70"/>
      <c r="BT23" s="71"/>
      <c r="BU23" s="69">
        <f>BM23</f>
        <v>7.4193110000000004</v>
      </c>
      <c r="BV23" s="70"/>
      <c r="BW23" s="70"/>
      <c r="BX23" s="70"/>
      <c r="BY23" s="70"/>
      <c r="BZ23" s="70"/>
      <c r="CA23" s="70"/>
      <c r="CB23" s="71"/>
      <c r="CC23" s="69">
        <f>BU23</f>
        <v>7.4193110000000004</v>
      </c>
      <c r="CD23" s="70"/>
      <c r="CE23" s="70"/>
      <c r="CF23" s="70"/>
      <c r="CG23" s="70"/>
      <c r="CH23" s="70"/>
      <c r="CI23" s="70"/>
      <c r="CJ23" s="71"/>
    </row>
    <row r="24" spans="1:95" s="125" customFormat="1" ht="31.5" customHeight="1" x14ac:dyDescent="0.25">
      <c r="A24" s="119"/>
      <c r="B24" s="233">
        <v>2</v>
      </c>
      <c r="C24" s="233"/>
      <c r="D24" s="233"/>
      <c r="E24" s="233"/>
      <c r="F24" s="233"/>
      <c r="G24" s="225" t="s">
        <v>241</v>
      </c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7"/>
      <c r="AD24" s="233">
        <v>2022</v>
      </c>
      <c r="AE24" s="233"/>
      <c r="AF24" s="233"/>
      <c r="AG24" s="233"/>
      <c r="AH24" s="233"/>
      <c r="AI24" s="233"/>
      <c r="AJ24" s="233"/>
      <c r="AK24" s="233">
        <v>2022</v>
      </c>
      <c r="AL24" s="233"/>
      <c r="AM24" s="233"/>
      <c r="AN24" s="233"/>
      <c r="AO24" s="233"/>
      <c r="AP24" s="233"/>
      <c r="AQ24" s="233"/>
      <c r="AR24" s="11">
        <v>1</v>
      </c>
      <c r="AS24" s="12"/>
      <c r="AT24" s="12"/>
      <c r="AU24" s="12"/>
      <c r="AV24" s="12"/>
      <c r="AW24" s="12"/>
      <c r="AX24" s="13"/>
      <c r="AY24" s="237"/>
      <c r="AZ24" s="238"/>
      <c r="BA24" s="238"/>
      <c r="BB24" s="238"/>
      <c r="BC24" s="238"/>
      <c r="BD24" s="238"/>
      <c r="BE24" s="239"/>
      <c r="BF24" s="234" t="s">
        <v>189</v>
      </c>
      <c r="BG24" s="235"/>
      <c r="BH24" s="235"/>
      <c r="BI24" s="235"/>
      <c r="BJ24" s="235"/>
      <c r="BK24" s="235"/>
      <c r="BL24" s="236"/>
      <c r="BM24" s="69">
        <v>11.778157</v>
      </c>
      <c r="BN24" s="70"/>
      <c r="BO24" s="70"/>
      <c r="BP24" s="70"/>
      <c r="BQ24" s="70"/>
      <c r="BR24" s="70"/>
      <c r="BS24" s="70"/>
      <c r="BT24" s="71"/>
      <c r="BU24" s="69">
        <f t="shared" ref="BU24:BU27" si="0">BM24</f>
        <v>11.778157</v>
      </c>
      <c r="BV24" s="70"/>
      <c r="BW24" s="70"/>
      <c r="BX24" s="70"/>
      <c r="BY24" s="70"/>
      <c r="BZ24" s="70"/>
      <c r="CA24" s="70"/>
      <c r="CB24" s="71"/>
      <c r="CC24" s="69">
        <f t="shared" ref="CC24:CC27" si="1">BU24</f>
        <v>11.778157</v>
      </c>
      <c r="CD24" s="70"/>
      <c r="CE24" s="70"/>
      <c r="CF24" s="70"/>
      <c r="CG24" s="70"/>
      <c r="CH24" s="70"/>
      <c r="CI24" s="70"/>
      <c r="CJ24" s="71"/>
    </row>
    <row r="25" spans="1:95" ht="31.5" customHeight="1" x14ac:dyDescent="0.25">
      <c r="B25" s="233">
        <v>3</v>
      </c>
      <c r="C25" s="233"/>
      <c r="D25" s="233"/>
      <c r="E25" s="233"/>
      <c r="F25" s="233"/>
      <c r="G25" s="225" t="s">
        <v>242</v>
      </c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7"/>
      <c r="AD25" s="233">
        <v>2023</v>
      </c>
      <c r="AE25" s="233"/>
      <c r="AF25" s="233"/>
      <c r="AG25" s="233"/>
      <c r="AH25" s="233"/>
      <c r="AI25" s="233"/>
      <c r="AJ25" s="233"/>
      <c r="AK25" s="233">
        <v>2023</v>
      </c>
      <c r="AL25" s="233"/>
      <c r="AM25" s="233"/>
      <c r="AN25" s="233"/>
      <c r="AO25" s="233"/>
      <c r="AP25" s="233"/>
      <c r="AQ25" s="233"/>
      <c r="AR25" s="11">
        <v>1</v>
      </c>
      <c r="AS25" s="12"/>
      <c r="AT25" s="12"/>
      <c r="AU25" s="12"/>
      <c r="AV25" s="12"/>
      <c r="AW25" s="12"/>
      <c r="AX25" s="13"/>
      <c r="AY25" s="11"/>
      <c r="AZ25" s="12"/>
      <c r="BA25" s="12"/>
      <c r="BB25" s="12"/>
      <c r="BC25" s="12"/>
      <c r="BD25" s="12"/>
      <c r="BE25" s="13"/>
      <c r="BF25" s="234" t="s">
        <v>189</v>
      </c>
      <c r="BG25" s="235"/>
      <c r="BH25" s="235"/>
      <c r="BI25" s="235"/>
      <c r="BJ25" s="235"/>
      <c r="BK25" s="235"/>
      <c r="BL25" s="236"/>
      <c r="BM25" s="69">
        <v>16.554456999999999</v>
      </c>
      <c r="BN25" s="70"/>
      <c r="BO25" s="70"/>
      <c r="BP25" s="70"/>
      <c r="BQ25" s="70"/>
      <c r="BR25" s="70"/>
      <c r="BS25" s="70"/>
      <c r="BT25" s="71"/>
      <c r="BU25" s="69">
        <f t="shared" si="0"/>
        <v>16.554456999999999</v>
      </c>
      <c r="BV25" s="70"/>
      <c r="BW25" s="70"/>
      <c r="BX25" s="70"/>
      <c r="BY25" s="70"/>
      <c r="BZ25" s="70"/>
      <c r="CA25" s="70"/>
      <c r="CB25" s="71"/>
      <c r="CC25" s="69">
        <f t="shared" si="1"/>
        <v>16.554456999999999</v>
      </c>
      <c r="CD25" s="70"/>
      <c r="CE25" s="70"/>
      <c r="CF25" s="70"/>
      <c r="CG25" s="70"/>
      <c r="CH25" s="70"/>
      <c r="CI25" s="70"/>
      <c r="CJ25" s="71"/>
    </row>
    <row r="26" spans="1:95" s="125" customFormat="1" ht="31.5" customHeight="1" x14ac:dyDescent="0.25">
      <c r="A26" s="119"/>
      <c r="B26" s="233">
        <v>4</v>
      </c>
      <c r="C26" s="233"/>
      <c r="D26" s="233"/>
      <c r="E26" s="233"/>
      <c r="F26" s="233"/>
      <c r="G26" s="225" t="s">
        <v>243</v>
      </c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7"/>
      <c r="AD26" s="233">
        <v>2024</v>
      </c>
      <c r="AE26" s="233"/>
      <c r="AF26" s="233"/>
      <c r="AG26" s="233"/>
      <c r="AH26" s="233"/>
      <c r="AI26" s="233"/>
      <c r="AJ26" s="233"/>
      <c r="AK26" s="233">
        <v>2024</v>
      </c>
      <c r="AL26" s="233"/>
      <c r="AM26" s="233"/>
      <c r="AN26" s="233"/>
      <c r="AO26" s="233"/>
      <c r="AP26" s="233"/>
      <c r="AQ26" s="233"/>
      <c r="AR26" s="11">
        <v>1</v>
      </c>
      <c r="AS26" s="12"/>
      <c r="AT26" s="12"/>
      <c r="AU26" s="12"/>
      <c r="AV26" s="12"/>
      <c r="AW26" s="12"/>
      <c r="AX26" s="13"/>
      <c r="AY26" s="237"/>
      <c r="AZ26" s="238"/>
      <c r="BA26" s="238"/>
      <c r="BB26" s="238"/>
      <c r="BC26" s="238"/>
      <c r="BD26" s="238"/>
      <c r="BE26" s="239"/>
      <c r="BF26" s="234" t="s">
        <v>189</v>
      </c>
      <c r="BG26" s="235"/>
      <c r="BH26" s="235"/>
      <c r="BI26" s="235"/>
      <c r="BJ26" s="235"/>
      <c r="BK26" s="235"/>
      <c r="BL26" s="236"/>
      <c r="BM26" s="69">
        <v>22.352812</v>
      </c>
      <c r="BN26" s="70"/>
      <c r="BO26" s="70"/>
      <c r="BP26" s="70"/>
      <c r="BQ26" s="70"/>
      <c r="BR26" s="70"/>
      <c r="BS26" s="70"/>
      <c r="BT26" s="71"/>
      <c r="BU26" s="69">
        <f t="shared" si="0"/>
        <v>22.352812</v>
      </c>
      <c r="BV26" s="70"/>
      <c r="BW26" s="70"/>
      <c r="BX26" s="70"/>
      <c r="BY26" s="70"/>
      <c r="BZ26" s="70"/>
      <c r="CA26" s="70"/>
      <c r="CB26" s="71"/>
      <c r="CC26" s="69">
        <f t="shared" si="1"/>
        <v>22.352812</v>
      </c>
      <c r="CD26" s="70"/>
      <c r="CE26" s="70"/>
      <c r="CF26" s="70"/>
      <c r="CG26" s="70"/>
      <c r="CH26" s="70"/>
      <c r="CI26" s="70"/>
      <c r="CJ26" s="71"/>
    </row>
    <row r="27" spans="1:95" ht="31.5" customHeight="1" x14ac:dyDescent="0.25">
      <c r="B27" s="233">
        <v>5</v>
      </c>
      <c r="C27" s="233"/>
      <c r="D27" s="233"/>
      <c r="E27" s="233"/>
      <c r="F27" s="233"/>
      <c r="G27" s="225" t="s">
        <v>244</v>
      </c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7"/>
      <c r="AD27" s="233">
        <v>2025</v>
      </c>
      <c r="AE27" s="233"/>
      <c r="AF27" s="233"/>
      <c r="AG27" s="233"/>
      <c r="AH27" s="233"/>
      <c r="AI27" s="233"/>
      <c r="AJ27" s="233"/>
      <c r="AK27" s="233">
        <v>2025</v>
      </c>
      <c r="AL27" s="233"/>
      <c r="AM27" s="233"/>
      <c r="AN27" s="233"/>
      <c r="AO27" s="233"/>
      <c r="AP27" s="233"/>
      <c r="AQ27" s="233"/>
      <c r="AR27" s="11">
        <v>1</v>
      </c>
      <c r="AS27" s="12"/>
      <c r="AT27" s="12"/>
      <c r="AU27" s="12"/>
      <c r="AV27" s="12"/>
      <c r="AW27" s="12"/>
      <c r="AX27" s="13"/>
      <c r="AY27" s="11"/>
      <c r="AZ27" s="12"/>
      <c r="BA27" s="12"/>
      <c r="BB27" s="12"/>
      <c r="BC27" s="12"/>
      <c r="BD27" s="12"/>
      <c r="BE27" s="13"/>
      <c r="BF27" s="234" t="s">
        <v>189</v>
      </c>
      <c r="BG27" s="235"/>
      <c r="BH27" s="235"/>
      <c r="BI27" s="235"/>
      <c r="BJ27" s="235"/>
      <c r="BK27" s="235"/>
      <c r="BL27" s="236"/>
      <c r="BM27" s="69">
        <v>29.804832999999999</v>
      </c>
      <c r="BN27" s="70"/>
      <c r="BO27" s="70"/>
      <c r="BP27" s="70"/>
      <c r="BQ27" s="70"/>
      <c r="BR27" s="70"/>
      <c r="BS27" s="70"/>
      <c r="BT27" s="71"/>
      <c r="BU27" s="69">
        <f t="shared" si="0"/>
        <v>29.804832999999999</v>
      </c>
      <c r="BV27" s="70"/>
      <c r="BW27" s="70"/>
      <c r="BX27" s="70"/>
      <c r="BY27" s="70"/>
      <c r="BZ27" s="70"/>
      <c r="CA27" s="70"/>
      <c r="CB27" s="71"/>
      <c r="CC27" s="69">
        <f t="shared" si="1"/>
        <v>29.804832999999999</v>
      </c>
      <c r="CD27" s="70"/>
      <c r="CE27" s="70"/>
      <c r="CF27" s="70"/>
      <c r="CG27" s="70"/>
      <c r="CH27" s="70"/>
      <c r="CI27" s="70"/>
      <c r="CJ27" s="71"/>
    </row>
    <row r="28" spans="1:95" ht="15" customHeight="1" x14ac:dyDescent="0.25">
      <c r="B28" s="62" t="s">
        <v>174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4"/>
      <c r="AD28" s="65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7"/>
      <c r="AR28" s="11"/>
      <c r="AS28" s="12"/>
      <c r="AT28" s="12"/>
      <c r="AU28" s="12"/>
      <c r="AV28" s="12"/>
      <c r="AW28" s="12"/>
      <c r="AX28" s="13"/>
      <c r="AY28" s="11"/>
      <c r="AZ28" s="12"/>
      <c r="BA28" s="12"/>
      <c r="BB28" s="12"/>
      <c r="BC28" s="12"/>
      <c r="BD28" s="12"/>
      <c r="BE28" s="13"/>
      <c r="BF28" s="116"/>
      <c r="BG28" s="117"/>
      <c r="BH28" s="117"/>
      <c r="BI28" s="117"/>
      <c r="BJ28" s="117"/>
      <c r="BK28" s="117"/>
      <c r="BL28" s="118"/>
      <c r="BM28" s="59">
        <f>SUM(BM23:BT27)</f>
        <v>87.909570000000002</v>
      </c>
      <c r="BN28" s="60"/>
      <c r="BO28" s="60"/>
      <c r="BP28" s="60"/>
      <c r="BQ28" s="60"/>
      <c r="BR28" s="60"/>
      <c r="BS28" s="60"/>
      <c r="BT28" s="61"/>
      <c r="BU28" s="59">
        <f t="shared" ref="BU28" si="2">SUM(BU23:CB27)</f>
        <v>87.909570000000002</v>
      </c>
      <c r="BV28" s="60"/>
      <c r="BW28" s="60"/>
      <c r="BX28" s="60"/>
      <c r="BY28" s="60"/>
      <c r="BZ28" s="60"/>
      <c r="CA28" s="60"/>
      <c r="CB28" s="61"/>
      <c r="CC28" s="59">
        <f t="shared" ref="CC28" si="3">SUM(CC23:CJ27)</f>
        <v>87.909570000000002</v>
      </c>
      <c r="CD28" s="60"/>
      <c r="CE28" s="60"/>
      <c r="CF28" s="60"/>
      <c r="CG28" s="60"/>
      <c r="CH28" s="60"/>
      <c r="CI28" s="60"/>
      <c r="CJ28" s="61"/>
    </row>
    <row r="30" spans="1:95" x14ac:dyDescent="0.25">
      <c r="A30" s="131" t="s">
        <v>39</v>
      </c>
      <c r="B30" s="89" t="s">
        <v>40</v>
      </c>
    </row>
    <row r="31" spans="1:95" ht="18.75" customHeight="1" x14ac:dyDescent="0.25">
      <c r="A31" s="88" t="s">
        <v>41</v>
      </c>
      <c r="B31" s="91" t="s">
        <v>27</v>
      </c>
      <c r="C31" s="92"/>
      <c r="D31" s="92"/>
      <c r="E31" s="92"/>
      <c r="F31" s="93"/>
      <c r="G31" s="91" t="s">
        <v>42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3"/>
      <c r="Z31" s="90" t="s">
        <v>43</v>
      </c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33" t="s">
        <v>44</v>
      </c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</row>
    <row r="32" spans="1:95" ht="18.75" customHeight="1" x14ac:dyDescent="0.25">
      <c r="B32" s="94"/>
      <c r="C32" s="95"/>
      <c r="D32" s="95"/>
      <c r="E32" s="95"/>
      <c r="F32" s="96"/>
      <c r="G32" s="94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6"/>
      <c r="Z32" s="11" t="s">
        <v>45</v>
      </c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3"/>
      <c r="AT32" s="90" t="s">
        <v>46</v>
      </c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</row>
    <row r="33" spans="1:99" x14ac:dyDescent="0.25">
      <c r="B33" s="97"/>
      <c r="C33" s="98"/>
      <c r="D33" s="98"/>
      <c r="E33" s="98"/>
      <c r="F33" s="99"/>
      <c r="G33" s="97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9"/>
      <c r="Z33" s="116" t="s">
        <v>47</v>
      </c>
      <c r="AA33" s="117"/>
      <c r="AB33" s="117"/>
      <c r="AC33" s="117"/>
      <c r="AD33" s="117"/>
      <c r="AE33" s="117"/>
      <c r="AF33" s="117"/>
      <c r="AG33" s="117"/>
      <c r="AH33" s="117"/>
      <c r="AI33" s="118"/>
      <c r="AJ33" s="116" t="s">
        <v>48</v>
      </c>
      <c r="AK33" s="117"/>
      <c r="AL33" s="117"/>
      <c r="AM33" s="117"/>
      <c r="AN33" s="117"/>
      <c r="AO33" s="117"/>
      <c r="AP33" s="117"/>
      <c r="AQ33" s="117"/>
      <c r="AR33" s="117"/>
      <c r="AS33" s="118"/>
      <c r="AT33" s="116" t="s">
        <v>47</v>
      </c>
      <c r="AU33" s="117"/>
      <c r="AV33" s="117"/>
      <c r="AW33" s="117"/>
      <c r="AX33" s="117"/>
      <c r="AY33" s="117"/>
      <c r="AZ33" s="117"/>
      <c r="BA33" s="117"/>
      <c r="BB33" s="117"/>
      <c r="BC33" s="118"/>
      <c r="BD33" s="116" t="s">
        <v>48</v>
      </c>
      <c r="BE33" s="117"/>
      <c r="BF33" s="117"/>
      <c r="BG33" s="117"/>
      <c r="BH33" s="117"/>
      <c r="BI33" s="117"/>
      <c r="BJ33" s="117"/>
      <c r="BK33" s="117"/>
      <c r="BL33" s="117"/>
      <c r="BM33" s="118"/>
      <c r="BN33" s="32" t="s">
        <v>49</v>
      </c>
      <c r="BO33" s="32"/>
      <c r="BP33" s="32"/>
      <c r="BQ33" s="32"/>
      <c r="BR33" s="32"/>
      <c r="BS33" s="32"/>
      <c r="BT33" s="32"/>
      <c r="BU33" s="32"/>
      <c r="BV33" s="32"/>
      <c r="BW33" s="32"/>
      <c r="BX33" s="32" t="s">
        <v>50</v>
      </c>
      <c r="BY33" s="32"/>
      <c r="BZ33" s="32"/>
      <c r="CA33" s="32"/>
      <c r="CB33" s="32"/>
      <c r="CC33" s="32"/>
      <c r="CD33" s="32"/>
      <c r="CE33" s="32"/>
      <c r="CF33" s="32"/>
      <c r="CG33" s="32"/>
      <c r="CH33" s="32" t="s">
        <v>51</v>
      </c>
      <c r="CI33" s="32"/>
      <c r="CJ33" s="32"/>
      <c r="CK33" s="32"/>
      <c r="CL33" s="32"/>
      <c r="CM33" s="32"/>
      <c r="CN33" s="32"/>
      <c r="CO33" s="32"/>
      <c r="CP33" s="32"/>
      <c r="CQ33" s="32"/>
    </row>
    <row r="34" spans="1:99" s="141" customFormat="1" ht="14.25" x14ac:dyDescent="0.2">
      <c r="A34" s="132"/>
      <c r="B34" s="133">
        <v>1</v>
      </c>
      <c r="C34" s="133"/>
      <c r="D34" s="133"/>
      <c r="E34" s="133"/>
      <c r="F34" s="133"/>
      <c r="G34" s="134" t="s">
        <v>52</v>
      </c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6"/>
      <c r="Z34" s="137">
        <f>Z35</f>
        <v>73.257975000000002</v>
      </c>
      <c r="AA34" s="138"/>
      <c r="AB34" s="138"/>
      <c r="AC34" s="138"/>
      <c r="AD34" s="138"/>
      <c r="AE34" s="138"/>
      <c r="AF34" s="138"/>
      <c r="AG34" s="138"/>
      <c r="AH34" s="138"/>
      <c r="AI34" s="139"/>
      <c r="AJ34" s="137">
        <f>AJ35</f>
        <v>87.909570000000002</v>
      </c>
      <c r="AK34" s="138"/>
      <c r="AL34" s="138"/>
      <c r="AM34" s="138"/>
      <c r="AN34" s="138"/>
      <c r="AO34" s="138"/>
      <c r="AP34" s="138"/>
      <c r="AQ34" s="138"/>
      <c r="AR34" s="138"/>
      <c r="AS34" s="139"/>
      <c r="AT34" s="137">
        <f>AT35</f>
        <v>5.191838E-2</v>
      </c>
      <c r="AU34" s="138"/>
      <c r="AV34" s="138"/>
      <c r="AW34" s="138"/>
      <c r="AX34" s="138"/>
      <c r="AY34" s="138"/>
      <c r="AZ34" s="138"/>
      <c r="BA34" s="138"/>
      <c r="BB34" s="138"/>
      <c r="BC34" s="139"/>
      <c r="BD34" s="137">
        <f>BD35</f>
        <v>6.1807599999999997E-2</v>
      </c>
      <c r="BE34" s="138"/>
      <c r="BF34" s="138"/>
      <c r="BG34" s="138"/>
      <c r="BH34" s="138"/>
      <c r="BI34" s="138"/>
      <c r="BJ34" s="138"/>
      <c r="BK34" s="138"/>
      <c r="BL34" s="138"/>
      <c r="BM34" s="139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</row>
    <row r="35" spans="1:99" ht="27" customHeight="1" x14ac:dyDescent="0.25">
      <c r="B35" s="90" t="s">
        <v>3</v>
      </c>
      <c r="C35" s="90"/>
      <c r="D35" s="90"/>
      <c r="E35" s="90"/>
      <c r="F35" s="90"/>
      <c r="G35" s="228" t="s">
        <v>55</v>
      </c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146">
        <f>SUM(Z37:AI41)</f>
        <v>73.257975000000002</v>
      </c>
      <c r="AA35" s="147"/>
      <c r="AB35" s="147"/>
      <c r="AC35" s="147"/>
      <c r="AD35" s="147"/>
      <c r="AE35" s="147"/>
      <c r="AF35" s="147"/>
      <c r="AG35" s="147"/>
      <c r="AH35" s="147"/>
      <c r="AI35" s="148"/>
      <c r="AJ35" s="146">
        <f t="shared" ref="AJ35" si="4">SUM(AJ37:AS41)</f>
        <v>87.909570000000002</v>
      </c>
      <c r="AK35" s="147"/>
      <c r="AL35" s="147"/>
      <c r="AM35" s="147"/>
      <c r="AN35" s="147"/>
      <c r="AO35" s="147"/>
      <c r="AP35" s="147"/>
      <c r="AQ35" s="147"/>
      <c r="AR35" s="147"/>
      <c r="AS35" s="148"/>
      <c r="AT35" s="146">
        <f t="shared" ref="AT35" si="5">SUM(AT37:BC41)</f>
        <v>5.191838E-2</v>
      </c>
      <c r="AU35" s="147"/>
      <c r="AV35" s="147"/>
      <c r="AW35" s="147"/>
      <c r="AX35" s="147"/>
      <c r="AY35" s="147"/>
      <c r="AZ35" s="147"/>
      <c r="BA35" s="147"/>
      <c r="BB35" s="147"/>
      <c r="BC35" s="148"/>
      <c r="BD35" s="146">
        <f t="shared" ref="BD35" si="6">SUM(BD37:BM41)</f>
        <v>6.1807599999999997E-2</v>
      </c>
      <c r="BE35" s="147"/>
      <c r="BF35" s="147"/>
      <c r="BG35" s="147"/>
      <c r="BH35" s="147"/>
      <c r="BI35" s="147"/>
      <c r="BJ35" s="147"/>
      <c r="BK35" s="147"/>
      <c r="BL35" s="147"/>
      <c r="BM35" s="148"/>
      <c r="BN35" s="68" t="s">
        <v>245</v>
      </c>
      <c r="BO35" s="68"/>
      <c r="BP35" s="68"/>
      <c r="BQ35" s="68"/>
      <c r="BR35" s="68"/>
      <c r="BS35" s="68"/>
      <c r="BT35" s="68"/>
      <c r="BU35" s="68"/>
      <c r="BV35" s="68"/>
      <c r="BW35" s="68"/>
      <c r="BX35" s="68" t="s">
        <v>246</v>
      </c>
      <c r="BY35" s="68"/>
      <c r="BZ35" s="68"/>
      <c r="CA35" s="68"/>
      <c r="CB35" s="68"/>
      <c r="CC35" s="68"/>
      <c r="CD35" s="68"/>
      <c r="CE35" s="68"/>
      <c r="CF35" s="68"/>
      <c r="CG35" s="68"/>
      <c r="CH35" s="68" t="s">
        <v>53</v>
      </c>
      <c r="CI35" s="68"/>
      <c r="CJ35" s="68"/>
      <c r="CK35" s="68"/>
      <c r="CL35" s="68"/>
      <c r="CM35" s="68"/>
      <c r="CN35" s="68"/>
      <c r="CO35" s="68"/>
      <c r="CP35" s="68"/>
      <c r="CQ35" s="68"/>
    </row>
    <row r="36" spans="1:99" ht="14.25" customHeight="1" x14ac:dyDescent="0.25">
      <c r="B36" s="142"/>
      <c r="C36" s="142"/>
      <c r="D36" s="142"/>
      <c r="E36" s="142"/>
      <c r="F36" s="142"/>
      <c r="G36" s="229" t="s">
        <v>128</v>
      </c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146"/>
      <c r="AA36" s="147"/>
      <c r="AB36" s="147"/>
      <c r="AC36" s="147"/>
      <c r="AD36" s="147"/>
      <c r="AE36" s="147"/>
      <c r="AF36" s="147"/>
      <c r="AG36" s="147"/>
      <c r="AH36" s="147"/>
      <c r="AI36" s="148"/>
      <c r="AJ36" s="146"/>
      <c r="AK36" s="147"/>
      <c r="AL36" s="147"/>
      <c r="AM36" s="147"/>
      <c r="AN36" s="147"/>
      <c r="AO36" s="147"/>
      <c r="AP36" s="147"/>
      <c r="AQ36" s="147"/>
      <c r="AR36" s="147"/>
      <c r="AS36" s="148"/>
      <c r="AT36" s="146"/>
      <c r="AU36" s="147"/>
      <c r="AV36" s="147"/>
      <c r="AW36" s="147"/>
      <c r="AX36" s="147"/>
      <c r="AY36" s="147"/>
      <c r="AZ36" s="147"/>
      <c r="BA36" s="147"/>
      <c r="BB36" s="147"/>
      <c r="BC36" s="148"/>
      <c r="BD36" s="146"/>
      <c r="BE36" s="147"/>
      <c r="BF36" s="147"/>
      <c r="BG36" s="147"/>
      <c r="BH36" s="147"/>
      <c r="BI36" s="147"/>
      <c r="BJ36" s="147"/>
      <c r="BK36" s="147"/>
      <c r="BL36" s="147"/>
      <c r="BM36" s="14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</row>
    <row r="37" spans="1:99" x14ac:dyDescent="0.25">
      <c r="B37" s="230" t="s">
        <v>175</v>
      </c>
      <c r="C37" s="230"/>
      <c r="D37" s="230"/>
      <c r="E37" s="230"/>
      <c r="F37" s="230"/>
      <c r="G37" s="152" t="s">
        <v>192</v>
      </c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4"/>
      <c r="Z37" s="146">
        <f>AJ37/1.2</f>
        <v>6.182759166666667</v>
      </c>
      <c r="AA37" s="147"/>
      <c r="AB37" s="147"/>
      <c r="AC37" s="147"/>
      <c r="AD37" s="147"/>
      <c r="AE37" s="147"/>
      <c r="AF37" s="147"/>
      <c r="AG37" s="147"/>
      <c r="AH37" s="147"/>
      <c r="AI37" s="148"/>
      <c r="AJ37" s="146">
        <f>BM23</f>
        <v>7.4193110000000004</v>
      </c>
      <c r="AK37" s="147"/>
      <c r="AL37" s="147"/>
      <c r="AM37" s="147"/>
      <c r="AN37" s="147"/>
      <c r="AO37" s="147"/>
      <c r="AP37" s="147"/>
      <c r="AQ37" s="147"/>
      <c r="AR37" s="147"/>
      <c r="AS37" s="148"/>
      <c r="AT37" s="146">
        <f>51918.38/1000000</f>
        <v>5.191838E-2</v>
      </c>
      <c r="AU37" s="147"/>
      <c r="AV37" s="147"/>
      <c r="AW37" s="147"/>
      <c r="AX37" s="147"/>
      <c r="AY37" s="147"/>
      <c r="AZ37" s="147"/>
      <c r="BA37" s="147"/>
      <c r="BB37" s="147"/>
      <c r="BC37" s="148"/>
      <c r="BD37" s="146">
        <f>61807.6/1000000</f>
        <v>6.1807599999999997E-2</v>
      </c>
      <c r="BE37" s="147"/>
      <c r="BF37" s="147"/>
      <c r="BG37" s="147"/>
      <c r="BH37" s="147"/>
      <c r="BI37" s="147"/>
      <c r="BJ37" s="147"/>
      <c r="BK37" s="147"/>
      <c r="BL37" s="147"/>
      <c r="BM37" s="14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</row>
    <row r="38" spans="1:99" x14ac:dyDescent="0.25">
      <c r="B38" s="230" t="s">
        <v>176</v>
      </c>
      <c r="C38" s="230"/>
      <c r="D38" s="230"/>
      <c r="E38" s="230"/>
      <c r="F38" s="230"/>
      <c r="G38" s="152" t="s">
        <v>193</v>
      </c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4"/>
      <c r="Z38" s="146">
        <f t="shared" ref="Z38:Z39" si="7">AJ38/1.2</f>
        <v>9.8151308333333347</v>
      </c>
      <c r="AA38" s="147"/>
      <c r="AB38" s="147"/>
      <c r="AC38" s="147"/>
      <c r="AD38" s="147"/>
      <c r="AE38" s="147"/>
      <c r="AF38" s="147"/>
      <c r="AG38" s="147"/>
      <c r="AH38" s="147"/>
      <c r="AI38" s="148"/>
      <c r="AJ38" s="146">
        <f t="shared" ref="AJ38:AJ41" si="8">BM24</f>
        <v>11.778157</v>
      </c>
      <c r="AK38" s="147"/>
      <c r="AL38" s="147"/>
      <c r="AM38" s="147"/>
      <c r="AN38" s="147"/>
      <c r="AO38" s="147"/>
      <c r="AP38" s="147"/>
      <c r="AQ38" s="147"/>
      <c r="AR38" s="147"/>
      <c r="AS38" s="148"/>
      <c r="AT38" s="146"/>
      <c r="AU38" s="147"/>
      <c r="AV38" s="147"/>
      <c r="AW38" s="147"/>
      <c r="AX38" s="147"/>
      <c r="AY38" s="147"/>
      <c r="AZ38" s="147"/>
      <c r="BA38" s="147"/>
      <c r="BB38" s="147"/>
      <c r="BC38" s="148"/>
      <c r="BD38" s="146"/>
      <c r="BE38" s="147"/>
      <c r="BF38" s="147"/>
      <c r="BG38" s="147"/>
      <c r="BH38" s="147"/>
      <c r="BI38" s="147"/>
      <c r="BJ38" s="147"/>
      <c r="BK38" s="147"/>
      <c r="BL38" s="147"/>
      <c r="BM38" s="14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</row>
    <row r="39" spans="1:99" x14ac:dyDescent="0.25">
      <c r="B39" s="230" t="s">
        <v>177</v>
      </c>
      <c r="C39" s="230"/>
      <c r="D39" s="230"/>
      <c r="E39" s="230"/>
      <c r="F39" s="230"/>
      <c r="G39" s="152" t="s">
        <v>194</v>
      </c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4"/>
      <c r="Z39" s="146">
        <f t="shared" si="7"/>
        <v>13.795380833333333</v>
      </c>
      <c r="AA39" s="147"/>
      <c r="AB39" s="147"/>
      <c r="AC39" s="147"/>
      <c r="AD39" s="147"/>
      <c r="AE39" s="147"/>
      <c r="AF39" s="147"/>
      <c r="AG39" s="147"/>
      <c r="AH39" s="147"/>
      <c r="AI39" s="148"/>
      <c r="AJ39" s="146">
        <f t="shared" si="8"/>
        <v>16.554456999999999</v>
      </c>
      <c r="AK39" s="147"/>
      <c r="AL39" s="147"/>
      <c r="AM39" s="147"/>
      <c r="AN39" s="147"/>
      <c r="AO39" s="147"/>
      <c r="AP39" s="147"/>
      <c r="AQ39" s="147"/>
      <c r="AR39" s="147"/>
      <c r="AS39" s="148"/>
      <c r="AT39" s="146"/>
      <c r="AU39" s="147"/>
      <c r="AV39" s="147"/>
      <c r="AW39" s="147"/>
      <c r="AX39" s="147"/>
      <c r="AY39" s="147"/>
      <c r="AZ39" s="147"/>
      <c r="BA39" s="147"/>
      <c r="BB39" s="147"/>
      <c r="BC39" s="148"/>
      <c r="BD39" s="146"/>
      <c r="BE39" s="147"/>
      <c r="BF39" s="147"/>
      <c r="BG39" s="147"/>
      <c r="BH39" s="147"/>
      <c r="BI39" s="147"/>
      <c r="BJ39" s="147"/>
      <c r="BK39" s="147"/>
      <c r="BL39" s="147"/>
      <c r="BM39" s="14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</row>
    <row r="40" spans="1:99" x14ac:dyDescent="0.25">
      <c r="B40" s="230" t="s">
        <v>190</v>
      </c>
      <c r="C40" s="230"/>
      <c r="D40" s="230"/>
      <c r="E40" s="230"/>
      <c r="F40" s="230"/>
      <c r="G40" s="152" t="s">
        <v>195</v>
      </c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4"/>
      <c r="Z40" s="146">
        <f t="shared" ref="Z40:Z41" si="9">AJ40/1.2</f>
        <v>18.627343333333336</v>
      </c>
      <c r="AA40" s="147"/>
      <c r="AB40" s="147"/>
      <c r="AC40" s="147"/>
      <c r="AD40" s="147"/>
      <c r="AE40" s="147"/>
      <c r="AF40" s="147"/>
      <c r="AG40" s="147"/>
      <c r="AH40" s="147"/>
      <c r="AI40" s="148"/>
      <c r="AJ40" s="146">
        <f t="shared" si="8"/>
        <v>22.352812</v>
      </c>
      <c r="AK40" s="147"/>
      <c r="AL40" s="147"/>
      <c r="AM40" s="147"/>
      <c r="AN40" s="147"/>
      <c r="AO40" s="147"/>
      <c r="AP40" s="147"/>
      <c r="AQ40" s="147"/>
      <c r="AR40" s="147"/>
      <c r="AS40" s="148"/>
      <c r="AT40" s="146"/>
      <c r="AU40" s="147"/>
      <c r="AV40" s="147"/>
      <c r="AW40" s="147"/>
      <c r="AX40" s="147"/>
      <c r="AY40" s="147"/>
      <c r="AZ40" s="147"/>
      <c r="BA40" s="147"/>
      <c r="BB40" s="147"/>
      <c r="BC40" s="148"/>
      <c r="BD40" s="146"/>
      <c r="BE40" s="147"/>
      <c r="BF40" s="147"/>
      <c r="BG40" s="147"/>
      <c r="BH40" s="147"/>
      <c r="BI40" s="147"/>
      <c r="BJ40" s="147"/>
      <c r="BK40" s="147"/>
      <c r="BL40" s="147"/>
      <c r="BM40" s="14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</row>
    <row r="41" spans="1:99" x14ac:dyDescent="0.25">
      <c r="B41" s="230" t="s">
        <v>191</v>
      </c>
      <c r="C41" s="230"/>
      <c r="D41" s="230"/>
      <c r="E41" s="230"/>
      <c r="F41" s="230"/>
      <c r="G41" s="152" t="s">
        <v>196</v>
      </c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4"/>
      <c r="Z41" s="146">
        <f t="shared" si="9"/>
        <v>24.837360833333332</v>
      </c>
      <c r="AA41" s="147"/>
      <c r="AB41" s="147"/>
      <c r="AC41" s="147"/>
      <c r="AD41" s="147"/>
      <c r="AE41" s="147"/>
      <c r="AF41" s="147"/>
      <c r="AG41" s="147"/>
      <c r="AH41" s="147"/>
      <c r="AI41" s="148"/>
      <c r="AJ41" s="146">
        <f t="shared" si="8"/>
        <v>29.804832999999999</v>
      </c>
      <c r="AK41" s="147"/>
      <c r="AL41" s="147"/>
      <c r="AM41" s="147"/>
      <c r="AN41" s="147"/>
      <c r="AO41" s="147"/>
      <c r="AP41" s="147"/>
      <c r="AQ41" s="147"/>
      <c r="AR41" s="147"/>
      <c r="AS41" s="148"/>
      <c r="AT41" s="146"/>
      <c r="AU41" s="147"/>
      <c r="AV41" s="147"/>
      <c r="AW41" s="147"/>
      <c r="AX41" s="147"/>
      <c r="AY41" s="147"/>
      <c r="AZ41" s="147"/>
      <c r="BA41" s="147"/>
      <c r="BB41" s="147"/>
      <c r="BC41" s="148"/>
      <c r="BD41" s="146"/>
      <c r="BE41" s="147"/>
      <c r="BF41" s="147"/>
      <c r="BG41" s="147"/>
      <c r="BH41" s="147"/>
      <c r="BI41" s="147"/>
      <c r="BJ41" s="147"/>
      <c r="BK41" s="147"/>
      <c r="BL41" s="147"/>
      <c r="BM41" s="14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</row>
    <row r="42" spans="1:99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</row>
    <row r="43" spans="1:99" x14ac:dyDescent="0.25">
      <c r="A43" s="88" t="s">
        <v>56</v>
      </c>
      <c r="B43" s="1" t="s">
        <v>57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</row>
    <row r="44" spans="1:99" ht="22.5" customHeight="1" x14ac:dyDescent="0.25">
      <c r="B44" s="4" t="s">
        <v>248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</row>
    <row r="47" spans="1:99" s="111" customFormat="1" ht="15.75" x14ac:dyDescent="0.25">
      <c r="A47" s="77" t="s">
        <v>58</v>
      </c>
      <c r="B47" s="86" t="s">
        <v>59</v>
      </c>
      <c r="C47" s="86"/>
      <c r="D47" s="86"/>
    </row>
    <row r="48" spans="1:99" x14ac:dyDescent="0.25">
      <c r="B48" s="3"/>
    </row>
    <row r="49" spans="1:103" ht="20.25" customHeight="1" x14ac:dyDescent="0.25">
      <c r="B49" s="112" t="s">
        <v>132</v>
      </c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</row>
    <row r="50" spans="1:103" x14ac:dyDescent="0.25">
      <c r="B50" s="156" t="s">
        <v>60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8"/>
      <c r="Z50" s="159" t="s">
        <v>61</v>
      </c>
      <c r="AA50" s="160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1"/>
      <c r="AN50" s="159" t="s">
        <v>62</v>
      </c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1"/>
      <c r="BB50" s="133" t="s">
        <v>31</v>
      </c>
      <c r="BC50" s="133"/>
      <c r="BD50" s="133"/>
      <c r="BE50" s="133"/>
      <c r="BF50" s="133"/>
    </row>
    <row r="51" spans="1:103" ht="33" customHeight="1" x14ac:dyDescent="0.25">
      <c r="A51" s="87" t="s">
        <v>63</v>
      </c>
      <c r="B51" s="84" t="s">
        <v>64</v>
      </c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162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4"/>
      <c r="AN51" s="162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4"/>
      <c r="BB51" s="33"/>
      <c r="BC51" s="33"/>
      <c r="BD51" s="33"/>
      <c r="BE51" s="33"/>
      <c r="BF51" s="33"/>
    </row>
    <row r="53" spans="1:103" ht="33" customHeight="1" x14ac:dyDescent="0.25">
      <c r="B53" s="104" t="s">
        <v>181</v>
      </c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65"/>
      <c r="BY53" s="165"/>
      <c r="BZ53" s="165"/>
      <c r="CA53" s="165"/>
      <c r="CB53" s="165"/>
      <c r="CC53" s="165"/>
      <c r="CD53" s="165"/>
      <c r="CE53" s="165"/>
      <c r="CF53" s="165"/>
      <c r="CG53" s="165"/>
      <c r="CH53" s="165"/>
      <c r="CI53" s="165"/>
      <c r="CJ53" s="165"/>
      <c r="CK53" s="165"/>
      <c r="CL53" s="165"/>
      <c r="CM53" s="165"/>
      <c r="CN53" s="165"/>
      <c r="CO53" s="165"/>
      <c r="CP53" s="165"/>
      <c r="CQ53" s="165"/>
      <c r="CR53" s="165"/>
      <c r="CS53" s="165"/>
      <c r="CT53" s="165"/>
      <c r="CU53" s="165"/>
      <c r="CV53" s="166"/>
      <c r="CW53" s="166"/>
      <c r="CX53" s="166"/>
      <c r="CY53" s="166"/>
    </row>
    <row r="54" spans="1:103" ht="31.5" customHeight="1" x14ac:dyDescent="0.25">
      <c r="B54" s="167" t="s">
        <v>60</v>
      </c>
      <c r="C54" s="167"/>
      <c r="D54" s="167"/>
      <c r="E54" s="167"/>
      <c r="F54" s="167"/>
      <c r="G54" s="167"/>
      <c r="H54" s="167"/>
      <c r="I54" s="167"/>
      <c r="J54" s="167"/>
      <c r="K54" s="167" t="s">
        <v>66</v>
      </c>
      <c r="L54" s="167"/>
      <c r="M54" s="167"/>
      <c r="N54" s="167"/>
      <c r="O54" s="167"/>
      <c r="P54" s="191" t="s">
        <v>67</v>
      </c>
      <c r="Q54" s="192"/>
      <c r="R54" s="192"/>
      <c r="S54" s="192"/>
      <c r="T54" s="192"/>
      <c r="U54" s="192"/>
      <c r="V54" s="192"/>
      <c r="W54" s="192"/>
      <c r="X54" s="192"/>
      <c r="Y54" s="193"/>
      <c r="Z54" s="191" t="s">
        <v>22</v>
      </c>
      <c r="AA54" s="192"/>
      <c r="AB54" s="192"/>
      <c r="AC54" s="192"/>
      <c r="AD54" s="192"/>
      <c r="AE54" s="192"/>
      <c r="AF54" s="192"/>
      <c r="AG54" s="192"/>
      <c r="AH54" s="192"/>
      <c r="AI54" s="193"/>
      <c r="AJ54" s="191" t="s">
        <v>179</v>
      </c>
      <c r="AK54" s="192"/>
      <c r="AL54" s="192"/>
      <c r="AM54" s="192"/>
      <c r="AN54" s="192"/>
      <c r="AO54" s="192"/>
      <c r="AP54" s="192"/>
      <c r="AQ54" s="192"/>
      <c r="AR54" s="192"/>
      <c r="AS54" s="193"/>
      <c r="AT54" s="191" t="s">
        <v>180</v>
      </c>
      <c r="AU54" s="192"/>
      <c r="AV54" s="192"/>
      <c r="AW54" s="192"/>
      <c r="AX54" s="192"/>
      <c r="AY54" s="192"/>
      <c r="AZ54" s="192"/>
      <c r="BA54" s="192"/>
      <c r="BB54" s="192"/>
      <c r="BC54" s="193"/>
      <c r="BD54" s="191" t="s">
        <v>155</v>
      </c>
      <c r="BE54" s="192"/>
      <c r="BF54" s="192"/>
      <c r="BG54" s="192"/>
      <c r="BH54" s="192"/>
      <c r="BI54" s="192"/>
      <c r="BJ54" s="192"/>
      <c r="BK54" s="192"/>
      <c r="BL54" s="192"/>
      <c r="BM54" s="193"/>
      <c r="BN54" s="191" t="s">
        <v>187</v>
      </c>
      <c r="BO54" s="192"/>
      <c r="BP54" s="192"/>
      <c r="BQ54" s="192"/>
      <c r="BR54" s="192"/>
      <c r="BS54" s="192"/>
      <c r="BT54" s="192"/>
      <c r="BU54" s="192"/>
      <c r="BV54" s="192"/>
      <c r="BW54" s="193"/>
      <c r="BX54" s="169"/>
      <c r="BY54" s="169"/>
      <c r="BZ54" s="169"/>
      <c r="CA54" s="169"/>
      <c r="CB54" s="169"/>
      <c r="CC54" s="169"/>
      <c r="CD54" s="169"/>
      <c r="CE54" s="169"/>
      <c r="CF54" s="169"/>
      <c r="CG54" s="169"/>
      <c r="CH54" s="169"/>
      <c r="CI54" s="169"/>
      <c r="CJ54" s="169"/>
      <c r="CK54" s="169"/>
      <c r="CL54" s="169"/>
      <c r="CM54" s="169"/>
      <c r="CN54" s="169"/>
      <c r="CO54" s="169"/>
      <c r="CP54" s="169"/>
      <c r="CQ54" s="169"/>
      <c r="CR54" s="169"/>
      <c r="CS54" s="169"/>
      <c r="CT54" s="169"/>
      <c r="CU54" s="169"/>
    </row>
    <row r="55" spans="1:103" ht="31.5" customHeight="1" x14ac:dyDescent="0.25"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1" t="s">
        <v>68</v>
      </c>
      <c r="Q55" s="12"/>
      <c r="R55" s="12"/>
      <c r="S55" s="12"/>
      <c r="T55" s="13"/>
      <c r="U55" s="11" t="s">
        <v>69</v>
      </c>
      <c r="V55" s="12"/>
      <c r="W55" s="12"/>
      <c r="X55" s="12"/>
      <c r="Y55" s="13"/>
      <c r="Z55" s="11" t="s">
        <v>68</v>
      </c>
      <c r="AA55" s="12"/>
      <c r="AB55" s="12"/>
      <c r="AC55" s="12"/>
      <c r="AD55" s="13"/>
      <c r="AE55" s="11" t="s">
        <v>69</v>
      </c>
      <c r="AF55" s="12"/>
      <c r="AG55" s="12"/>
      <c r="AH55" s="12"/>
      <c r="AI55" s="13"/>
      <c r="AJ55" s="11" t="s">
        <v>68</v>
      </c>
      <c r="AK55" s="12"/>
      <c r="AL55" s="12"/>
      <c r="AM55" s="12"/>
      <c r="AN55" s="13"/>
      <c r="AO55" s="11" t="s">
        <v>69</v>
      </c>
      <c r="AP55" s="12"/>
      <c r="AQ55" s="12"/>
      <c r="AR55" s="12"/>
      <c r="AS55" s="13"/>
      <c r="AT55" s="11" t="s">
        <v>68</v>
      </c>
      <c r="AU55" s="12"/>
      <c r="AV55" s="12"/>
      <c r="AW55" s="12"/>
      <c r="AX55" s="13"/>
      <c r="AY55" s="11" t="s">
        <v>69</v>
      </c>
      <c r="AZ55" s="12"/>
      <c r="BA55" s="12"/>
      <c r="BB55" s="12"/>
      <c r="BC55" s="13"/>
      <c r="BD55" s="11" t="s">
        <v>68</v>
      </c>
      <c r="BE55" s="12"/>
      <c r="BF55" s="12"/>
      <c r="BG55" s="12"/>
      <c r="BH55" s="13"/>
      <c r="BI55" s="11" t="s">
        <v>69</v>
      </c>
      <c r="BJ55" s="12"/>
      <c r="BK55" s="12"/>
      <c r="BL55" s="12"/>
      <c r="BM55" s="13"/>
      <c r="BN55" s="11" t="s">
        <v>68</v>
      </c>
      <c r="BO55" s="12"/>
      <c r="BP55" s="12"/>
      <c r="BQ55" s="12"/>
      <c r="BR55" s="13"/>
      <c r="BS55" s="11" t="s">
        <v>69</v>
      </c>
      <c r="BT55" s="12"/>
      <c r="BU55" s="12"/>
      <c r="BV55" s="12"/>
      <c r="BW55" s="13"/>
      <c r="BX55" s="170"/>
      <c r="BY55" s="170"/>
      <c r="BZ55" s="170"/>
      <c r="CA55" s="170"/>
      <c r="CB55" s="170"/>
      <c r="CC55" s="170"/>
      <c r="CD55" s="170"/>
      <c r="CE55" s="170"/>
      <c r="CF55" s="170"/>
      <c r="CG55" s="170"/>
      <c r="CH55" s="170"/>
      <c r="CI55" s="170"/>
      <c r="CJ55" s="170"/>
      <c r="CK55" s="170"/>
      <c r="CL55" s="170"/>
      <c r="CM55" s="170"/>
      <c r="CN55" s="170"/>
      <c r="CO55" s="170"/>
      <c r="CP55" s="170"/>
      <c r="CQ55" s="170"/>
      <c r="CR55" s="170"/>
      <c r="CS55" s="170"/>
      <c r="CT55" s="170"/>
      <c r="CU55" s="170"/>
    </row>
    <row r="56" spans="1:103" x14ac:dyDescent="0.25">
      <c r="A56" s="88" t="s">
        <v>65</v>
      </c>
      <c r="B56" s="152" t="s">
        <v>136</v>
      </c>
      <c r="C56" s="153"/>
      <c r="D56" s="153"/>
      <c r="E56" s="153"/>
      <c r="F56" s="153"/>
      <c r="G56" s="153"/>
      <c r="H56" s="153"/>
      <c r="I56" s="153"/>
      <c r="J56" s="154"/>
      <c r="K56" s="116" t="s">
        <v>70</v>
      </c>
      <c r="L56" s="117"/>
      <c r="M56" s="117"/>
      <c r="N56" s="117"/>
      <c r="O56" s="118"/>
      <c r="P56" s="232">
        <f>AJ37</f>
        <v>7.4193110000000004</v>
      </c>
      <c r="Q56" s="232"/>
      <c r="R56" s="232"/>
      <c r="S56" s="232"/>
      <c r="T56" s="232"/>
      <c r="U56" s="232">
        <f>BD34</f>
        <v>6.1807599999999997E-2</v>
      </c>
      <c r="V56" s="232"/>
      <c r="W56" s="232"/>
      <c r="X56" s="232"/>
      <c r="Y56" s="232"/>
      <c r="Z56" s="232">
        <f>AJ38</f>
        <v>11.778157</v>
      </c>
      <c r="AA56" s="232"/>
      <c r="AB56" s="232"/>
      <c r="AC56" s="232"/>
      <c r="AD56" s="232"/>
      <c r="AE56" s="232"/>
      <c r="AF56" s="232"/>
      <c r="AG56" s="232"/>
      <c r="AH56" s="232"/>
      <c r="AI56" s="232"/>
      <c r="AJ56" s="232">
        <f>AJ39</f>
        <v>16.554456999999999</v>
      </c>
      <c r="AK56" s="232"/>
      <c r="AL56" s="232"/>
      <c r="AM56" s="232"/>
      <c r="AN56" s="232"/>
      <c r="AO56" s="232"/>
      <c r="AP56" s="232"/>
      <c r="AQ56" s="232"/>
      <c r="AR56" s="232"/>
      <c r="AS56" s="232"/>
      <c r="AT56" s="232">
        <f>AJ40</f>
        <v>22.352812</v>
      </c>
      <c r="AU56" s="232"/>
      <c r="AV56" s="232"/>
      <c r="AW56" s="232"/>
      <c r="AX56" s="232"/>
      <c r="AY56" s="232"/>
      <c r="AZ56" s="232"/>
      <c r="BA56" s="232"/>
      <c r="BB56" s="232"/>
      <c r="BC56" s="232"/>
      <c r="BD56" s="232">
        <f>AJ41</f>
        <v>29.804832999999999</v>
      </c>
      <c r="BE56" s="232"/>
      <c r="BF56" s="232"/>
      <c r="BG56" s="232"/>
      <c r="BH56" s="232"/>
      <c r="BI56" s="232"/>
      <c r="BJ56" s="232"/>
      <c r="BK56" s="232"/>
      <c r="BL56" s="232"/>
      <c r="BM56" s="232"/>
      <c r="BN56" s="232">
        <f>P56+Z56+AJ56+AT56+BD56</f>
        <v>87.909570000000002</v>
      </c>
      <c r="BO56" s="232"/>
      <c r="BP56" s="232"/>
      <c r="BQ56" s="232"/>
      <c r="BR56" s="232"/>
      <c r="BS56" s="232">
        <f t="shared" ref="BS56:BS57" si="10">U56+AE56+AO56+AY56+BI56</f>
        <v>6.1807599999999997E-2</v>
      </c>
      <c r="BT56" s="232"/>
      <c r="BU56" s="232"/>
      <c r="BV56" s="232"/>
      <c r="BW56" s="232"/>
      <c r="BX56" s="174"/>
      <c r="BY56" s="174"/>
      <c r="BZ56" s="174"/>
      <c r="CA56" s="174"/>
      <c r="CB56" s="174"/>
      <c r="CC56" s="174"/>
      <c r="CD56" s="174"/>
      <c r="CE56" s="174"/>
      <c r="CF56" s="174"/>
      <c r="CG56" s="174"/>
      <c r="CH56" s="174"/>
      <c r="CI56" s="174"/>
      <c r="CJ56" s="174"/>
      <c r="CK56" s="174"/>
      <c r="CL56" s="174"/>
      <c r="CM56" s="174"/>
      <c r="CN56" s="174"/>
      <c r="CO56" s="174"/>
      <c r="CP56" s="174"/>
      <c r="CQ56" s="174"/>
      <c r="CR56" s="174"/>
      <c r="CS56" s="174"/>
      <c r="CT56" s="174"/>
      <c r="CU56" s="174"/>
    </row>
    <row r="57" spans="1:103" x14ac:dyDescent="0.25">
      <c r="A57" s="88" t="s">
        <v>92</v>
      </c>
      <c r="B57" s="152" t="s">
        <v>137</v>
      </c>
      <c r="C57" s="153"/>
      <c r="D57" s="153"/>
      <c r="E57" s="153"/>
      <c r="F57" s="153"/>
      <c r="G57" s="153"/>
      <c r="H57" s="153"/>
      <c r="I57" s="153"/>
      <c r="J57" s="154"/>
      <c r="K57" s="116" t="s">
        <v>70</v>
      </c>
      <c r="L57" s="117"/>
      <c r="M57" s="117"/>
      <c r="N57" s="117"/>
      <c r="O57" s="118"/>
      <c r="P57" s="232">
        <f>P56</f>
        <v>7.4193110000000004</v>
      </c>
      <c r="Q57" s="232"/>
      <c r="R57" s="232"/>
      <c r="S57" s="232"/>
      <c r="T57" s="232"/>
      <c r="U57" s="232">
        <f>U56</f>
        <v>6.1807599999999997E-2</v>
      </c>
      <c r="V57" s="232"/>
      <c r="W57" s="232"/>
      <c r="X57" s="232"/>
      <c r="Y57" s="232"/>
      <c r="Z57" s="232">
        <f>Z56</f>
        <v>11.778157</v>
      </c>
      <c r="AA57" s="232"/>
      <c r="AB57" s="232"/>
      <c r="AC57" s="232"/>
      <c r="AD57" s="232"/>
      <c r="AE57" s="232"/>
      <c r="AF57" s="232"/>
      <c r="AG57" s="232"/>
      <c r="AH57" s="232"/>
      <c r="AI57" s="232"/>
      <c r="AJ57" s="232">
        <f>AJ56</f>
        <v>16.554456999999999</v>
      </c>
      <c r="AK57" s="232"/>
      <c r="AL57" s="232"/>
      <c r="AM57" s="232"/>
      <c r="AN57" s="232"/>
      <c r="AO57" s="232"/>
      <c r="AP57" s="232"/>
      <c r="AQ57" s="232"/>
      <c r="AR57" s="232"/>
      <c r="AS57" s="232"/>
      <c r="AT57" s="232">
        <f>AT56</f>
        <v>22.352812</v>
      </c>
      <c r="AU57" s="232"/>
      <c r="AV57" s="232"/>
      <c r="AW57" s="232"/>
      <c r="AX57" s="232"/>
      <c r="AY57" s="232"/>
      <c r="AZ57" s="232"/>
      <c r="BA57" s="232"/>
      <c r="BB57" s="232"/>
      <c r="BC57" s="232"/>
      <c r="BD57" s="232">
        <f>BD56</f>
        <v>29.804832999999999</v>
      </c>
      <c r="BE57" s="232"/>
      <c r="BF57" s="232"/>
      <c r="BG57" s="232"/>
      <c r="BH57" s="232"/>
      <c r="BI57" s="232"/>
      <c r="BJ57" s="232"/>
      <c r="BK57" s="232"/>
      <c r="BL57" s="232"/>
      <c r="BM57" s="232"/>
      <c r="BN57" s="232">
        <f t="shared" ref="BN57:BN58" si="11">P57+Z57+AJ57+AT57+BD57</f>
        <v>87.909570000000002</v>
      </c>
      <c r="BO57" s="232"/>
      <c r="BP57" s="232"/>
      <c r="BQ57" s="232"/>
      <c r="BR57" s="232"/>
      <c r="BS57" s="232">
        <f t="shared" si="10"/>
        <v>6.1807599999999997E-2</v>
      </c>
      <c r="BT57" s="232"/>
      <c r="BU57" s="232"/>
      <c r="BV57" s="232"/>
      <c r="BW57" s="232"/>
      <c r="BX57" s="174"/>
      <c r="BY57" s="174"/>
      <c r="BZ57" s="174"/>
      <c r="CA57" s="174"/>
      <c r="CB57" s="174"/>
      <c r="CC57" s="174"/>
      <c r="CD57" s="174"/>
      <c r="CE57" s="174"/>
      <c r="CF57" s="174"/>
      <c r="CG57" s="174"/>
      <c r="CH57" s="174"/>
      <c r="CI57" s="174"/>
      <c r="CJ57" s="174"/>
      <c r="CK57" s="174"/>
      <c r="CL57" s="174"/>
      <c r="CM57" s="174"/>
      <c r="CN57" s="174"/>
      <c r="CO57" s="174"/>
      <c r="CP57" s="174"/>
      <c r="CQ57" s="174"/>
      <c r="CR57" s="174"/>
      <c r="CS57" s="174"/>
      <c r="CT57" s="174"/>
      <c r="CU57" s="174"/>
    </row>
    <row r="58" spans="1:103" x14ac:dyDescent="0.25">
      <c r="A58" s="88" t="s">
        <v>94</v>
      </c>
      <c r="B58" s="152" t="s">
        <v>138</v>
      </c>
      <c r="C58" s="153"/>
      <c r="D58" s="153"/>
      <c r="E58" s="153"/>
      <c r="F58" s="153"/>
      <c r="G58" s="153"/>
      <c r="H58" s="153"/>
      <c r="I58" s="153"/>
      <c r="J58" s="154"/>
      <c r="K58" s="116" t="s">
        <v>70</v>
      </c>
      <c r="L58" s="117"/>
      <c r="M58" s="117"/>
      <c r="N58" s="117"/>
      <c r="O58" s="118"/>
      <c r="P58" s="232">
        <f>P56</f>
        <v>7.4193110000000004</v>
      </c>
      <c r="Q58" s="232"/>
      <c r="R58" s="232"/>
      <c r="S58" s="232"/>
      <c r="T58" s="232"/>
      <c r="U58" s="232"/>
      <c r="V58" s="232"/>
      <c r="W58" s="232"/>
      <c r="X58" s="232"/>
      <c r="Y58" s="232"/>
      <c r="Z58" s="232">
        <f>Z56</f>
        <v>11.778157</v>
      </c>
      <c r="AA58" s="232"/>
      <c r="AB58" s="232"/>
      <c r="AC58" s="232"/>
      <c r="AD58" s="232"/>
      <c r="AE58" s="232"/>
      <c r="AF58" s="232"/>
      <c r="AG58" s="232"/>
      <c r="AH58" s="232"/>
      <c r="AI58" s="232"/>
      <c r="AJ58" s="232">
        <f>AJ56</f>
        <v>16.554456999999999</v>
      </c>
      <c r="AK58" s="232"/>
      <c r="AL58" s="232"/>
      <c r="AM58" s="232"/>
      <c r="AN58" s="232"/>
      <c r="AO58" s="232"/>
      <c r="AP58" s="232"/>
      <c r="AQ58" s="232"/>
      <c r="AR58" s="232"/>
      <c r="AS58" s="232"/>
      <c r="AT58" s="232">
        <f>AT56</f>
        <v>22.352812</v>
      </c>
      <c r="AU58" s="232"/>
      <c r="AV58" s="232"/>
      <c r="AW58" s="232"/>
      <c r="AX58" s="232"/>
      <c r="AY58" s="232"/>
      <c r="AZ58" s="232"/>
      <c r="BA58" s="232"/>
      <c r="BB58" s="232"/>
      <c r="BC58" s="232"/>
      <c r="BD58" s="232">
        <f>BD56</f>
        <v>29.804832999999999</v>
      </c>
      <c r="BE58" s="232"/>
      <c r="BF58" s="232"/>
      <c r="BG58" s="232"/>
      <c r="BH58" s="232"/>
      <c r="BI58" s="232"/>
      <c r="BJ58" s="232"/>
      <c r="BK58" s="232"/>
      <c r="BL58" s="232"/>
      <c r="BM58" s="232"/>
      <c r="BN58" s="232">
        <f t="shared" si="11"/>
        <v>87.909570000000002</v>
      </c>
      <c r="BO58" s="232"/>
      <c r="BP58" s="232"/>
      <c r="BQ58" s="232"/>
      <c r="BR58" s="232"/>
      <c r="BS58" s="232"/>
      <c r="BT58" s="232"/>
      <c r="BU58" s="232"/>
      <c r="BV58" s="232"/>
      <c r="BW58" s="232"/>
      <c r="BX58" s="174"/>
      <c r="BY58" s="174"/>
      <c r="BZ58" s="174"/>
      <c r="CA58" s="174"/>
      <c r="CB58" s="174"/>
      <c r="CC58" s="174"/>
      <c r="CD58" s="174"/>
      <c r="CE58" s="174"/>
      <c r="CF58" s="174"/>
      <c r="CG58" s="174"/>
      <c r="CH58" s="174"/>
      <c r="CI58" s="174"/>
      <c r="CJ58" s="174"/>
      <c r="CK58" s="174"/>
      <c r="CL58" s="174"/>
      <c r="CM58" s="174"/>
      <c r="CN58" s="174"/>
      <c r="CO58" s="174"/>
      <c r="CP58" s="174"/>
      <c r="CQ58" s="174"/>
      <c r="CR58" s="174"/>
      <c r="CS58" s="174"/>
      <c r="CT58" s="174"/>
      <c r="CU58" s="174"/>
    </row>
    <row r="59" spans="1:103" x14ac:dyDescent="0.25">
      <c r="A59" s="88" t="s">
        <v>96</v>
      </c>
      <c r="B59" s="152" t="s">
        <v>71</v>
      </c>
      <c r="C59" s="153"/>
      <c r="D59" s="153"/>
      <c r="E59" s="153"/>
      <c r="F59" s="153"/>
      <c r="G59" s="153"/>
      <c r="H59" s="153"/>
      <c r="I59" s="153"/>
      <c r="J59" s="154"/>
      <c r="K59" s="116" t="s">
        <v>72</v>
      </c>
      <c r="L59" s="117"/>
      <c r="M59" s="117"/>
      <c r="N59" s="117"/>
      <c r="O59" s="118"/>
      <c r="P59" s="232">
        <v>1</v>
      </c>
      <c r="Q59" s="232"/>
      <c r="R59" s="232"/>
      <c r="S59" s="232"/>
      <c r="T59" s="232"/>
      <c r="U59" s="232"/>
      <c r="V59" s="232"/>
      <c r="W59" s="232"/>
      <c r="X59" s="232"/>
      <c r="Y59" s="232"/>
      <c r="Z59" s="232">
        <v>1</v>
      </c>
      <c r="AA59" s="232"/>
      <c r="AB59" s="232"/>
      <c r="AC59" s="232"/>
      <c r="AD59" s="232"/>
      <c r="AE59" s="232"/>
      <c r="AF59" s="232"/>
      <c r="AG59" s="232"/>
      <c r="AH59" s="232"/>
      <c r="AI59" s="232"/>
      <c r="AJ59" s="232">
        <v>1</v>
      </c>
      <c r="AK59" s="232"/>
      <c r="AL59" s="232"/>
      <c r="AM59" s="232"/>
      <c r="AN59" s="232"/>
      <c r="AO59" s="232"/>
      <c r="AP59" s="232"/>
      <c r="AQ59" s="232"/>
      <c r="AR59" s="232"/>
      <c r="AS59" s="232"/>
      <c r="AT59" s="232">
        <v>1</v>
      </c>
      <c r="AU59" s="232"/>
      <c r="AV59" s="232"/>
      <c r="AW59" s="232"/>
      <c r="AX59" s="232"/>
      <c r="AY59" s="232"/>
      <c r="AZ59" s="232"/>
      <c r="BA59" s="232"/>
      <c r="BB59" s="232"/>
      <c r="BC59" s="232"/>
      <c r="BD59" s="232">
        <v>1</v>
      </c>
      <c r="BE59" s="232"/>
      <c r="BF59" s="232"/>
      <c r="BG59" s="232"/>
      <c r="BH59" s="232"/>
      <c r="BI59" s="232"/>
      <c r="BJ59" s="232"/>
      <c r="BK59" s="232"/>
      <c r="BL59" s="232"/>
      <c r="BM59" s="232"/>
      <c r="BN59" s="232">
        <v>1</v>
      </c>
      <c r="BO59" s="232"/>
      <c r="BP59" s="232"/>
      <c r="BQ59" s="232"/>
      <c r="BR59" s="232"/>
      <c r="BS59" s="232"/>
      <c r="BT59" s="232"/>
      <c r="BU59" s="232"/>
      <c r="BV59" s="232"/>
      <c r="BW59" s="232"/>
      <c r="BX59" s="175"/>
      <c r="BY59" s="175"/>
      <c r="BZ59" s="175"/>
      <c r="CA59" s="175"/>
      <c r="CB59" s="175"/>
      <c r="CC59" s="175"/>
      <c r="CD59" s="175"/>
      <c r="CE59" s="175"/>
      <c r="CF59" s="175"/>
      <c r="CG59" s="175"/>
      <c r="CH59" s="176"/>
      <c r="CI59" s="176"/>
      <c r="CJ59" s="176"/>
      <c r="CK59" s="176"/>
      <c r="CL59" s="176"/>
      <c r="CM59" s="176"/>
      <c r="CN59" s="176"/>
      <c r="CO59" s="174"/>
      <c r="CP59" s="174"/>
      <c r="CQ59" s="174"/>
      <c r="CR59" s="174"/>
      <c r="CS59" s="174"/>
      <c r="CT59" s="174"/>
      <c r="CU59" s="174"/>
    </row>
    <row r="60" spans="1:103" x14ac:dyDescent="0.25">
      <c r="B60" s="177" t="s">
        <v>139</v>
      </c>
      <c r="C60" s="1"/>
      <c r="D60" s="1"/>
      <c r="E60" s="1"/>
      <c r="F60" s="1"/>
      <c r="G60" s="1"/>
      <c r="H60" s="1"/>
      <c r="I60" s="1"/>
      <c r="J60" s="1"/>
      <c r="K60" s="2"/>
      <c r="L60" s="2"/>
      <c r="M60" s="2"/>
      <c r="N60" s="2"/>
      <c r="O60" s="2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4"/>
      <c r="AS60" s="175"/>
      <c r="AT60" s="175"/>
      <c r="AU60" s="175"/>
      <c r="AV60" s="175"/>
      <c r="AW60" s="175"/>
      <c r="AX60" s="175"/>
      <c r="AY60" s="174"/>
      <c r="AZ60" s="175"/>
      <c r="BA60" s="175"/>
      <c r="BB60" s="175"/>
      <c r="BC60" s="175"/>
      <c r="BD60" s="175"/>
      <c r="BE60" s="175"/>
      <c r="BF60" s="174"/>
      <c r="BG60" s="175"/>
      <c r="BH60" s="175"/>
      <c r="BI60" s="175"/>
      <c r="BJ60" s="175"/>
      <c r="BK60" s="175"/>
      <c r="BL60" s="175"/>
      <c r="BM60" s="175"/>
      <c r="BN60" s="175"/>
      <c r="BO60" s="175"/>
      <c r="BP60" s="175"/>
      <c r="BQ60" s="175"/>
      <c r="BR60" s="175"/>
      <c r="BS60" s="175"/>
      <c r="BT60" s="175"/>
      <c r="BU60" s="175"/>
      <c r="BV60" s="175"/>
      <c r="BW60" s="175"/>
      <c r="BX60" s="175"/>
      <c r="BY60" s="175"/>
      <c r="BZ60" s="175"/>
      <c r="CA60" s="175"/>
      <c r="CB60" s="175"/>
      <c r="CC60" s="175"/>
      <c r="CD60" s="175"/>
      <c r="CE60" s="175"/>
      <c r="CF60" s="175"/>
      <c r="CG60" s="175"/>
      <c r="CH60" s="176"/>
      <c r="CI60" s="176"/>
      <c r="CJ60" s="176"/>
      <c r="CK60" s="176"/>
      <c r="CL60" s="176"/>
      <c r="CM60" s="176"/>
      <c r="CN60" s="176"/>
      <c r="CO60" s="174"/>
      <c r="CP60" s="174"/>
      <c r="CQ60" s="174"/>
      <c r="CR60" s="174"/>
      <c r="CS60" s="174"/>
      <c r="CT60" s="174"/>
      <c r="CU60" s="174"/>
    </row>
    <row r="62" spans="1:103" s="111" customFormat="1" ht="15.75" x14ac:dyDescent="0.25">
      <c r="A62" s="77" t="s">
        <v>73</v>
      </c>
      <c r="B62" s="86" t="s">
        <v>74</v>
      </c>
      <c r="C62" s="86"/>
      <c r="D62" s="86"/>
    </row>
    <row r="63" spans="1:103" ht="20.25" customHeight="1" x14ac:dyDescent="0.25">
      <c r="A63" s="87" t="s">
        <v>75</v>
      </c>
      <c r="B63" s="179" t="s">
        <v>76</v>
      </c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79"/>
      <c r="BA63" s="179"/>
      <c r="BB63" s="179"/>
      <c r="BC63" s="179"/>
      <c r="BD63" s="179"/>
      <c r="BE63" s="179"/>
      <c r="BF63" s="179"/>
      <c r="BG63" s="179"/>
      <c r="BH63" s="179"/>
      <c r="BI63" s="179"/>
      <c r="BJ63" s="179"/>
      <c r="BK63" s="179"/>
      <c r="BL63" s="179"/>
      <c r="BM63" s="179"/>
      <c r="BN63" s="179"/>
      <c r="BO63" s="179"/>
      <c r="BP63" s="179"/>
      <c r="BQ63" s="179"/>
      <c r="BR63" s="179"/>
      <c r="BS63" s="179"/>
      <c r="BT63" s="179"/>
      <c r="BU63" s="179"/>
      <c r="BV63" s="179"/>
      <c r="BW63" s="179"/>
      <c r="BX63" s="179"/>
      <c r="BY63" s="179"/>
      <c r="BZ63" s="179"/>
      <c r="CA63" s="179"/>
      <c r="CB63" s="179"/>
      <c r="CC63" s="179"/>
      <c r="CD63" s="179"/>
      <c r="CE63" s="179"/>
      <c r="CF63" s="179"/>
      <c r="CG63" s="179"/>
      <c r="CH63" s="179"/>
      <c r="CI63" s="179"/>
      <c r="CJ63" s="179"/>
      <c r="CK63" s="179"/>
      <c r="CL63" s="179"/>
      <c r="CM63" s="179"/>
      <c r="CN63" s="179"/>
      <c r="CO63" s="179"/>
      <c r="CP63" s="179"/>
      <c r="CQ63" s="179"/>
      <c r="CR63" s="179"/>
      <c r="CS63" s="179"/>
      <c r="CT63" s="179"/>
      <c r="CU63" s="179"/>
    </row>
    <row r="64" spans="1:103" ht="109.5" customHeight="1" x14ac:dyDescent="0.25">
      <c r="B64" s="179" t="s">
        <v>140</v>
      </c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179"/>
      <c r="AO64" s="179"/>
      <c r="AP64" s="179"/>
      <c r="AQ64" s="179"/>
      <c r="AR64" s="179"/>
      <c r="AS64" s="179"/>
      <c r="AT64" s="179"/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  <c r="BI64" s="179"/>
      <c r="BJ64" s="179"/>
      <c r="BK64" s="179"/>
      <c r="BL64" s="179"/>
      <c r="BM64" s="179"/>
      <c r="BN64" s="179"/>
      <c r="BO64" s="179"/>
      <c r="BP64" s="179"/>
      <c r="BQ64" s="179"/>
      <c r="BR64" s="179"/>
      <c r="BS64" s="179"/>
      <c r="BT64" s="179"/>
      <c r="BU64" s="179"/>
      <c r="BV64" s="179"/>
      <c r="BW64" s="179"/>
      <c r="BX64" s="179"/>
      <c r="BY64" s="179"/>
      <c r="BZ64" s="179"/>
      <c r="CA64" s="179"/>
      <c r="CB64" s="179"/>
      <c r="CC64" s="179"/>
      <c r="CD64" s="179"/>
      <c r="CE64" s="179"/>
      <c r="CF64" s="179"/>
      <c r="CG64" s="179"/>
      <c r="CH64" s="179"/>
      <c r="CI64" s="179"/>
      <c r="CJ64" s="179"/>
      <c r="CK64" s="179"/>
      <c r="CL64" s="179"/>
      <c r="CM64" s="179"/>
      <c r="CN64" s="179"/>
      <c r="CO64" s="179"/>
      <c r="CP64" s="179"/>
      <c r="CQ64" s="179"/>
      <c r="CR64" s="179"/>
      <c r="CS64" s="179"/>
      <c r="CT64" s="179"/>
      <c r="CU64" s="179"/>
    </row>
    <row r="66" spans="1:99" s="111" customFormat="1" ht="15.75" x14ac:dyDescent="0.25">
      <c r="A66" s="77" t="s">
        <v>77</v>
      </c>
      <c r="B66" s="86" t="s">
        <v>78</v>
      </c>
      <c r="C66" s="86"/>
      <c r="D66" s="86"/>
    </row>
    <row r="67" spans="1:99" ht="39" customHeight="1" x14ac:dyDescent="0.25">
      <c r="B67" s="91" t="s">
        <v>27</v>
      </c>
      <c r="C67" s="92"/>
      <c r="D67" s="92"/>
      <c r="E67" s="92"/>
      <c r="F67" s="92"/>
      <c r="G67" s="93"/>
      <c r="H67" s="180" t="s">
        <v>79</v>
      </c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2"/>
      <c r="AD67" s="162" t="s">
        <v>80</v>
      </c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4"/>
      <c r="BF67" s="180" t="s">
        <v>81</v>
      </c>
      <c r="BG67" s="181"/>
      <c r="BH67" s="181"/>
      <c r="BI67" s="181"/>
      <c r="BJ67" s="181"/>
      <c r="BK67" s="181"/>
      <c r="BL67" s="182"/>
      <c r="BM67" s="180" t="s">
        <v>82</v>
      </c>
      <c r="BN67" s="181"/>
      <c r="BO67" s="181"/>
      <c r="BP67" s="181"/>
      <c r="BQ67" s="181"/>
      <c r="BR67" s="181"/>
      <c r="BS67" s="182"/>
      <c r="BT67" s="33" t="s">
        <v>83</v>
      </c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 t="s">
        <v>84</v>
      </c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</row>
    <row r="68" spans="1:99" ht="15.75" customHeight="1" x14ac:dyDescent="0.25">
      <c r="B68" s="94"/>
      <c r="C68" s="95"/>
      <c r="D68" s="95"/>
      <c r="E68" s="95"/>
      <c r="F68" s="95"/>
      <c r="G68" s="96"/>
      <c r="H68" s="183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5"/>
      <c r="AD68" s="186" t="s">
        <v>68</v>
      </c>
      <c r="AE68" s="187"/>
      <c r="AF68" s="187"/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6" t="s">
        <v>69</v>
      </c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3"/>
      <c r="BG68" s="184"/>
      <c r="BH68" s="184"/>
      <c r="BI68" s="184"/>
      <c r="BJ68" s="184"/>
      <c r="BK68" s="184"/>
      <c r="BL68" s="185"/>
      <c r="BM68" s="183"/>
      <c r="BN68" s="184"/>
      <c r="BO68" s="184"/>
      <c r="BP68" s="184"/>
      <c r="BQ68" s="184"/>
      <c r="BR68" s="184"/>
      <c r="BS68" s="185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</row>
    <row r="69" spans="1:99" ht="33.75" customHeight="1" x14ac:dyDescent="0.25">
      <c r="B69" s="97"/>
      <c r="C69" s="98"/>
      <c r="D69" s="98"/>
      <c r="E69" s="98"/>
      <c r="F69" s="98"/>
      <c r="G69" s="99"/>
      <c r="H69" s="188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90"/>
      <c r="AD69" s="90" t="s">
        <v>85</v>
      </c>
      <c r="AE69" s="90"/>
      <c r="AF69" s="90"/>
      <c r="AG69" s="90"/>
      <c r="AH69" s="90"/>
      <c r="AI69" s="90"/>
      <c r="AJ69" s="90"/>
      <c r="AK69" s="90" t="s">
        <v>86</v>
      </c>
      <c r="AL69" s="90"/>
      <c r="AM69" s="90"/>
      <c r="AN69" s="90"/>
      <c r="AO69" s="90"/>
      <c r="AP69" s="90"/>
      <c r="AQ69" s="90"/>
      <c r="AR69" s="90" t="s">
        <v>85</v>
      </c>
      <c r="AS69" s="90"/>
      <c r="AT69" s="90"/>
      <c r="AU69" s="90"/>
      <c r="AV69" s="90"/>
      <c r="AW69" s="90"/>
      <c r="AX69" s="90"/>
      <c r="AY69" s="90" t="s">
        <v>86</v>
      </c>
      <c r="AZ69" s="90"/>
      <c r="BA69" s="90"/>
      <c r="BB69" s="90"/>
      <c r="BC69" s="90"/>
      <c r="BD69" s="90"/>
      <c r="BE69" s="90"/>
      <c r="BF69" s="188"/>
      <c r="BG69" s="189"/>
      <c r="BH69" s="189"/>
      <c r="BI69" s="189"/>
      <c r="BJ69" s="189"/>
      <c r="BK69" s="189"/>
      <c r="BL69" s="190"/>
      <c r="BM69" s="188"/>
      <c r="BN69" s="189"/>
      <c r="BO69" s="189"/>
      <c r="BP69" s="189"/>
      <c r="BQ69" s="189"/>
      <c r="BR69" s="189"/>
      <c r="BS69" s="190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</row>
    <row r="70" spans="1:99" s="141" customFormat="1" ht="25.5" customHeight="1" x14ac:dyDescent="0.2">
      <c r="A70" s="132"/>
      <c r="B70" s="191">
        <v>1</v>
      </c>
      <c r="C70" s="192"/>
      <c r="D70" s="192"/>
      <c r="E70" s="192"/>
      <c r="F70" s="192"/>
      <c r="G70" s="193"/>
      <c r="H70" s="194" t="s">
        <v>141</v>
      </c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6"/>
      <c r="AD70" s="29"/>
      <c r="AE70" s="30"/>
      <c r="AF70" s="30"/>
      <c r="AG70" s="30"/>
      <c r="AH70" s="30"/>
      <c r="AI70" s="30"/>
      <c r="AJ70" s="31"/>
      <c r="AK70" s="29"/>
      <c r="AL70" s="30"/>
      <c r="AM70" s="30"/>
      <c r="AN70" s="30"/>
      <c r="AO70" s="30"/>
      <c r="AP70" s="30"/>
      <c r="AQ70" s="31"/>
      <c r="AR70" s="29"/>
      <c r="AS70" s="30"/>
      <c r="AT70" s="30"/>
      <c r="AU70" s="30"/>
      <c r="AV70" s="30"/>
      <c r="AW70" s="30"/>
      <c r="AX70" s="31"/>
      <c r="AY70" s="29"/>
      <c r="AZ70" s="30"/>
      <c r="BA70" s="30"/>
      <c r="BB70" s="30"/>
      <c r="BC70" s="30"/>
      <c r="BD70" s="30"/>
      <c r="BE70" s="31"/>
      <c r="BF70" s="197"/>
      <c r="BG70" s="198"/>
      <c r="BH70" s="198"/>
      <c r="BI70" s="198"/>
      <c r="BJ70" s="198"/>
      <c r="BK70" s="198"/>
      <c r="BL70" s="199"/>
      <c r="BM70" s="197"/>
      <c r="BN70" s="198"/>
      <c r="BO70" s="198"/>
      <c r="BP70" s="198"/>
      <c r="BQ70" s="198"/>
      <c r="BR70" s="198"/>
      <c r="BS70" s="199"/>
      <c r="BT70" s="133"/>
      <c r="BU70" s="133"/>
      <c r="BV70" s="133"/>
      <c r="BW70" s="133"/>
      <c r="BX70" s="133"/>
      <c r="BY70" s="133"/>
      <c r="BZ70" s="133"/>
      <c r="CA70" s="133"/>
      <c r="CB70" s="133"/>
      <c r="CC70" s="133"/>
      <c r="CD70" s="133"/>
      <c r="CE70" s="133"/>
      <c r="CF70" s="133"/>
      <c r="CG70" s="133"/>
      <c r="CH70" s="133"/>
      <c r="CI70" s="133"/>
      <c r="CJ70" s="133"/>
      <c r="CK70" s="133"/>
      <c r="CL70" s="133"/>
      <c r="CM70" s="133"/>
      <c r="CN70" s="133"/>
      <c r="CO70" s="133"/>
      <c r="CP70" s="133"/>
      <c r="CQ70" s="133"/>
      <c r="CR70" s="133"/>
      <c r="CS70" s="133"/>
    </row>
    <row r="71" spans="1:99" ht="25.5" customHeight="1" x14ac:dyDescent="0.25">
      <c r="B71" s="200" t="s">
        <v>114</v>
      </c>
      <c r="C71" s="201"/>
      <c r="D71" s="201"/>
      <c r="E71" s="201"/>
      <c r="F71" s="201"/>
      <c r="G71" s="202"/>
      <c r="H71" s="127" t="s">
        <v>142</v>
      </c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9"/>
      <c r="AD71" s="26" t="s">
        <v>152</v>
      </c>
      <c r="AE71" s="27"/>
      <c r="AF71" s="27"/>
      <c r="AG71" s="27"/>
      <c r="AH71" s="27"/>
      <c r="AI71" s="27"/>
      <c r="AJ71" s="28"/>
      <c r="AK71" s="26" t="s">
        <v>152</v>
      </c>
      <c r="AL71" s="27"/>
      <c r="AM71" s="27"/>
      <c r="AN71" s="27"/>
      <c r="AO71" s="27"/>
      <c r="AP71" s="27"/>
      <c r="AQ71" s="28"/>
      <c r="AR71" s="26" t="s">
        <v>154</v>
      </c>
      <c r="AS71" s="27"/>
      <c r="AT71" s="27"/>
      <c r="AU71" s="27"/>
      <c r="AV71" s="27"/>
      <c r="AW71" s="27"/>
      <c r="AX71" s="28"/>
      <c r="AY71" s="26" t="s">
        <v>154</v>
      </c>
      <c r="AZ71" s="27"/>
      <c r="BA71" s="27"/>
      <c r="BB71" s="27"/>
      <c r="BC71" s="27"/>
      <c r="BD71" s="27"/>
      <c r="BE71" s="28"/>
      <c r="BF71" s="203">
        <v>1</v>
      </c>
      <c r="BG71" s="204"/>
      <c r="BH71" s="204"/>
      <c r="BI71" s="204"/>
      <c r="BJ71" s="204"/>
      <c r="BK71" s="204"/>
      <c r="BL71" s="205"/>
      <c r="BM71" s="203"/>
      <c r="BN71" s="204"/>
      <c r="BO71" s="204"/>
      <c r="BP71" s="204"/>
      <c r="BQ71" s="204"/>
      <c r="BR71" s="204"/>
      <c r="BS71" s="205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</row>
    <row r="72" spans="1:99" ht="25.5" customHeight="1" x14ac:dyDescent="0.25">
      <c r="B72" s="200" t="s">
        <v>112</v>
      </c>
      <c r="C72" s="201"/>
      <c r="D72" s="201"/>
      <c r="E72" s="201"/>
      <c r="F72" s="201"/>
      <c r="G72" s="202"/>
      <c r="H72" s="127" t="s">
        <v>197</v>
      </c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9"/>
      <c r="AD72" s="26" t="s">
        <v>152</v>
      </c>
      <c r="AE72" s="27"/>
      <c r="AF72" s="27"/>
      <c r="AG72" s="27"/>
      <c r="AH72" s="27"/>
      <c r="AI72" s="27"/>
      <c r="AJ72" s="28"/>
      <c r="AK72" s="26" t="s">
        <v>152</v>
      </c>
      <c r="AL72" s="27"/>
      <c r="AM72" s="27"/>
      <c r="AN72" s="27"/>
      <c r="AO72" s="27"/>
      <c r="AP72" s="27"/>
      <c r="AQ72" s="28"/>
      <c r="AR72" s="26" t="s">
        <v>154</v>
      </c>
      <c r="AS72" s="27"/>
      <c r="AT72" s="27"/>
      <c r="AU72" s="27"/>
      <c r="AV72" s="27"/>
      <c r="AW72" s="27"/>
      <c r="AX72" s="28"/>
      <c r="AY72" s="26" t="s">
        <v>154</v>
      </c>
      <c r="AZ72" s="27"/>
      <c r="BA72" s="27"/>
      <c r="BB72" s="27"/>
      <c r="BC72" s="27"/>
      <c r="BD72" s="27"/>
      <c r="BE72" s="28"/>
      <c r="BF72" s="203">
        <v>1</v>
      </c>
      <c r="BG72" s="204"/>
      <c r="BH72" s="204"/>
      <c r="BI72" s="204"/>
      <c r="BJ72" s="204"/>
      <c r="BK72" s="204"/>
      <c r="BL72" s="205"/>
      <c r="BM72" s="203"/>
      <c r="BN72" s="204"/>
      <c r="BO72" s="204"/>
      <c r="BP72" s="204"/>
      <c r="BQ72" s="204"/>
      <c r="BR72" s="204"/>
      <c r="BS72" s="205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</row>
    <row r="73" spans="1:99" ht="30" customHeight="1" x14ac:dyDescent="0.25">
      <c r="B73" s="200" t="s">
        <v>113</v>
      </c>
      <c r="C73" s="201"/>
      <c r="D73" s="201"/>
      <c r="E73" s="201"/>
      <c r="F73" s="201"/>
      <c r="G73" s="202"/>
      <c r="H73" s="127" t="s">
        <v>198</v>
      </c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9"/>
      <c r="AD73" s="26" t="s">
        <v>152</v>
      </c>
      <c r="AE73" s="27"/>
      <c r="AF73" s="27"/>
      <c r="AG73" s="27"/>
      <c r="AH73" s="27"/>
      <c r="AI73" s="27"/>
      <c r="AJ73" s="28"/>
      <c r="AK73" s="26" t="s">
        <v>152</v>
      </c>
      <c r="AL73" s="27"/>
      <c r="AM73" s="27"/>
      <c r="AN73" s="27"/>
      <c r="AO73" s="27"/>
      <c r="AP73" s="27"/>
      <c r="AQ73" s="28"/>
      <c r="AR73" s="26" t="s">
        <v>154</v>
      </c>
      <c r="AS73" s="27"/>
      <c r="AT73" s="27"/>
      <c r="AU73" s="27"/>
      <c r="AV73" s="27"/>
      <c r="AW73" s="27"/>
      <c r="AX73" s="28"/>
      <c r="AY73" s="26" t="s">
        <v>154</v>
      </c>
      <c r="AZ73" s="27"/>
      <c r="BA73" s="27"/>
      <c r="BB73" s="27"/>
      <c r="BC73" s="27"/>
      <c r="BD73" s="27"/>
      <c r="BE73" s="28"/>
      <c r="BF73" s="203">
        <v>1</v>
      </c>
      <c r="BG73" s="204"/>
      <c r="BH73" s="204"/>
      <c r="BI73" s="204"/>
      <c r="BJ73" s="204"/>
      <c r="BK73" s="204"/>
      <c r="BL73" s="205"/>
      <c r="BM73" s="203"/>
      <c r="BN73" s="204"/>
      <c r="BO73" s="204"/>
      <c r="BP73" s="204"/>
      <c r="BQ73" s="204"/>
      <c r="BR73" s="204"/>
      <c r="BS73" s="205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</row>
    <row r="74" spans="1:99" s="141" customFormat="1" ht="25.5" customHeight="1" x14ac:dyDescent="0.2">
      <c r="A74" s="132"/>
      <c r="B74" s="191">
        <v>2</v>
      </c>
      <c r="C74" s="192"/>
      <c r="D74" s="192"/>
      <c r="E74" s="192"/>
      <c r="F74" s="192"/>
      <c r="G74" s="193"/>
      <c r="H74" s="194" t="s">
        <v>90</v>
      </c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6"/>
      <c r="AD74" s="29"/>
      <c r="AE74" s="30"/>
      <c r="AF74" s="30"/>
      <c r="AG74" s="30"/>
      <c r="AH74" s="30"/>
      <c r="AI74" s="30"/>
      <c r="AJ74" s="31"/>
      <c r="AK74" s="29"/>
      <c r="AL74" s="30"/>
      <c r="AM74" s="30"/>
      <c r="AN74" s="30"/>
      <c r="AO74" s="30"/>
      <c r="AP74" s="30"/>
      <c r="AQ74" s="31"/>
      <c r="AR74" s="29"/>
      <c r="AS74" s="30"/>
      <c r="AT74" s="30"/>
      <c r="AU74" s="30"/>
      <c r="AV74" s="30"/>
      <c r="AW74" s="30"/>
      <c r="AX74" s="31"/>
      <c r="AY74" s="29"/>
      <c r="AZ74" s="30"/>
      <c r="BA74" s="30"/>
      <c r="BB74" s="30"/>
      <c r="BC74" s="30"/>
      <c r="BD74" s="30"/>
      <c r="BE74" s="31"/>
      <c r="BF74" s="206"/>
      <c r="BG74" s="207"/>
      <c r="BH74" s="207"/>
      <c r="BI74" s="207"/>
      <c r="BJ74" s="207"/>
      <c r="BK74" s="207"/>
      <c r="BL74" s="208"/>
      <c r="BM74" s="206"/>
      <c r="BN74" s="207"/>
      <c r="BO74" s="207"/>
      <c r="BP74" s="207"/>
      <c r="BQ74" s="207"/>
      <c r="BR74" s="207"/>
      <c r="BS74" s="208"/>
      <c r="BT74" s="133"/>
      <c r="BU74" s="133"/>
      <c r="BV74" s="133"/>
      <c r="BW74" s="133"/>
      <c r="BX74" s="133"/>
      <c r="BY74" s="133"/>
      <c r="BZ74" s="133"/>
      <c r="CA74" s="133"/>
      <c r="CB74" s="133"/>
      <c r="CC74" s="133"/>
      <c r="CD74" s="133"/>
      <c r="CE74" s="133"/>
      <c r="CF74" s="133"/>
      <c r="CG74" s="133"/>
      <c r="CH74" s="133"/>
      <c r="CI74" s="133"/>
      <c r="CJ74" s="133"/>
      <c r="CK74" s="133"/>
      <c r="CL74" s="133"/>
      <c r="CM74" s="133"/>
      <c r="CN74" s="133"/>
      <c r="CO74" s="133"/>
      <c r="CP74" s="133"/>
      <c r="CQ74" s="133"/>
      <c r="CR74" s="133"/>
      <c r="CS74" s="133"/>
    </row>
    <row r="75" spans="1:99" ht="25.5" customHeight="1" x14ac:dyDescent="0.25">
      <c r="B75" s="200" t="s">
        <v>117</v>
      </c>
      <c r="C75" s="201"/>
      <c r="D75" s="201"/>
      <c r="E75" s="201"/>
      <c r="F75" s="201"/>
      <c r="G75" s="202"/>
      <c r="H75" s="127" t="s">
        <v>199</v>
      </c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9"/>
      <c r="AD75" s="26" t="s">
        <v>152</v>
      </c>
      <c r="AE75" s="27"/>
      <c r="AF75" s="27"/>
      <c r="AG75" s="27"/>
      <c r="AH75" s="27"/>
      <c r="AI75" s="27"/>
      <c r="AJ75" s="28"/>
      <c r="AK75" s="26" t="s">
        <v>152</v>
      </c>
      <c r="AL75" s="27"/>
      <c r="AM75" s="27"/>
      <c r="AN75" s="27"/>
      <c r="AO75" s="27"/>
      <c r="AP75" s="27"/>
      <c r="AQ75" s="28"/>
      <c r="AR75" s="26" t="s">
        <v>153</v>
      </c>
      <c r="AS75" s="27"/>
      <c r="AT75" s="27"/>
      <c r="AU75" s="27"/>
      <c r="AV75" s="27"/>
      <c r="AW75" s="27"/>
      <c r="AX75" s="28"/>
      <c r="AY75" s="26" t="s">
        <v>153</v>
      </c>
      <c r="AZ75" s="27"/>
      <c r="BA75" s="27"/>
      <c r="BB75" s="27"/>
      <c r="BC75" s="27"/>
      <c r="BD75" s="27"/>
      <c r="BE75" s="28"/>
      <c r="BF75" s="203">
        <v>1</v>
      </c>
      <c r="BG75" s="204"/>
      <c r="BH75" s="204"/>
      <c r="BI75" s="204"/>
      <c r="BJ75" s="204"/>
      <c r="BK75" s="204"/>
      <c r="BL75" s="205"/>
      <c r="BM75" s="203"/>
      <c r="BN75" s="204"/>
      <c r="BO75" s="204"/>
      <c r="BP75" s="204"/>
      <c r="BQ75" s="204"/>
      <c r="BR75" s="204"/>
      <c r="BS75" s="205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</row>
    <row r="76" spans="1:99" s="141" customFormat="1" ht="32.25" customHeight="1" x14ac:dyDescent="0.2">
      <c r="A76" s="132"/>
      <c r="B76" s="191">
        <v>3</v>
      </c>
      <c r="C76" s="192"/>
      <c r="D76" s="192"/>
      <c r="E76" s="192"/>
      <c r="F76" s="192"/>
      <c r="G76" s="193"/>
      <c r="H76" s="194" t="s">
        <v>200</v>
      </c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6"/>
      <c r="AD76" s="29"/>
      <c r="AE76" s="30"/>
      <c r="AF76" s="30"/>
      <c r="AG76" s="30"/>
      <c r="AH76" s="30"/>
      <c r="AI76" s="30"/>
      <c r="AJ76" s="31"/>
      <c r="AK76" s="29"/>
      <c r="AL76" s="30"/>
      <c r="AM76" s="30"/>
      <c r="AN76" s="30"/>
      <c r="AO76" s="30"/>
      <c r="AP76" s="30"/>
      <c r="AQ76" s="31"/>
      <c r="AR76" s="29"/>
      <c r="AS76" s="30"/>
      <c r="AT76" s="30"/>
      <c r="AU76" s="30"/>
      <c r="AV76" s="30"/>
      <c r="AW76" s="30"/>
      <c r="AX76" s="31"/>
      <c r="AY76" s="29"/>
      <c r="AZ76" s="30"/>
      <c r="BA76" s="30"/>
      <c r="BB76" s="30"/>
      <c r="BC76" s="30"/>
      <c r="BD76" s="30"/>
      <c r="BE76" s="31"/>
      <c r="BF76" s="206"/>
      <c r="BG76" s="207"/>
      <c r="BH76" s="207"/>
      <c r="BI76" s="207"/>
      <c r="BJ76" s="207"/>
      <c r="BK76" s="207"/>
      <c r="BL76" s="208"/>
      <c r="BM76" s="206"/>
      <c r="BN76" s="207"/>
      <c r="BO76" s="207"/>
      <c r="BP76" s="207"/>
      <c r="BQ76" s="207"/>
      <c r="BR76" s="207"/>
      <c r="BS76" s="208"/>
      <c r="BT76" s="133"/>
      <c r="BU76" s="133"/>
      <c r="BV76" s="133"/>
      <c r="BW76" s="133"/>
      <c r="BX76" s="133"/>
      <c r="BY76" s="133"/>
      <c r="BZ76" s="133"/>
      <c r="CA76" s="133"/>
      <c r="CB76" s="133"/>
      <c r="CC76" s="133"/>
      <c r="CD76" s="133"/>
      <c r="CE76" s="133"/>
      <c r="CF76" s="133"/>
      <c r="CG76" s="133"/>
      <c r="CH76" s="133"/>
      <c r="CI76" s="133"/>
      <c r="CJ76" s="133"/>
      <c r="CK76" s="133"/>
      <c r="CL76" s="133"/>
      <c r="CM76" s="133"/>
      <c r="CN76" s="133"/>
      <c r="CO76" s="133"/>
      <c r="CP76" s="133"/>
      <c r="CQ76" s="133"/>
      <c r="CR76" s="133"/>
      <c r="CS76" s="133"/>
    </row>
    <row r="77" spans="1:99" ht="25.5" customHeight="1" x14ac:dyDescent="0.25">
      <c r="B77" s="200" t="s">
        <v>120</v>
      </c>
      <c r="C77" s="201"/>
      <c r="D77" s="201"/>
      <c r="E77" s="201"/>
      <c r="F77" s="201"/>
      <c r="G77" s="202"/>
      <c r="H77" s="127" t="s">
        <v>201</v>
      </c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9"/>
      <c r="AD77" s="26" t="s">
        <v>153</v>
      </c>
      <c r="AE77" s="27"/>
      <c r="AF77" s="27"/>
      <c r="AG77" s="27"/>
      <c r="AH77" s="27"/>
      <c r="AI77" s="27"/>
      <c r="AJ77" s="28"/>
      <c r="AK77" s="26" t="s">
        <v>269</v>
      </c>
      <c r="AL77" s="27"/>
      <c r="AM77" s="27"/>
      <c r="AN77" s="27"/>
      <c r="AO77" s="27"/>
      <c r="AP77" s="27"/>
      <c r="AQ77" s="28"/>
      <c r="AR77" s="26" t="s">
        <v>153</v>
      </c>
      <c r="AS77" s="27"/>
      <c r="AT77" s="27"/>
      <c r="AU77" s="27"/>
      <c r="AV77" s="27"/>
      <c r="AW77" s="27"/>
      <c r="AX77" s="28"/>
      <c r="AY77" s="26"/>
      <c r="AZ77" s="27"/>
      <c r="BA77" s="27"/>
      <c r="BB77" s="27"/>
      <c r="BC77" s="27"/>
      <c r="BD77" s="27"/>
      <c r="BE77" s="28"/>
      <c r="BF77" s="240">
        <f>BD35/AJ35</f>
        <v>7.0308158713550746E-4</v>
      </c>
      <c r="BG77" s="241"/>
      <c r="BH77" s="241"/>
      <c r="BI77" s="241"/>
      <c r="BJ77" s="241"/>
      <c r="BK77" s="241"/>
      <c r="BL77" s="242"/>
      <c r="BM77" s="240"/>
      <c r="BN77" s="241"/>
      <c r="BO77" s="241"/>
      <c r="BP77" s="241"/>
      <c r="BQ77" s="241"/>
      <c r="BR77" s="241"/>
      <c r="BS77" s="24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</row>
    <row r="80" spans="1:99" s="111" customFormat="1" ht="35.25" customHeight="1" x14ac:dyDescent="0.25">
      <c r="A80" s="209" t="s">
        <v>98</v>
      </c>
      <c r="B80" s="210" t="s">
        <v>101</v>
      </c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210"/>
      <c r="N80" s="210"/>
      <c r="O80" s="210"/>
      <c r="P80" s="210"/>
      <c r="Q80" s="210"/>
      <c r="R80" s="210"/>
      <c r="S80" s="210"/>
      <c r="T80" s="210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  <c r="AF80" s="210"/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  <c r="BI80" s="210"/>
      <c r="BJ80" s="210"/>
      <c r="BK80" s="210"/>
      <c r="BL80" s="210"/>
      <c r="BM80" s="210"/>
      <c r="BN80" s="210"/>
      <c r="BO80" s="210"/>
      <c r="BP80" s="210"/>
      <c r="BQ80" s="210"/>
      <c r="BR80" s="210"/>
      <c r="BS80" s="210"/>
      <c r="BT80" s="210"/>
      <c r="BU80" s="210"/>
      <c r="BV80" s="210"/>
      <c r="BW80" s="210"/>
      <c r="BX80" s="210"/>
      <c r="BY80" s="210"/>
      <c r="BZ80" s="210"/>
      <c r="CA80" s="210"/>
      <c r="CB80" s="210"/>
      <c r="CC80" s="210"/>
      <c r="CD80" s="210"/>
      <c r="CE80" s="210"/>
      <c r="CF80" s="210"/>
      <c r="CG80" s="210"/>
      <c r="CH80" s="210"/>
      <c r="CI80" s="210"/>
      <c r="CJ80" s="210"/>
      <c r="CK80" s="210"/>
      <c r="CL80" s="210"/>
      <c r="CM80" s="210"/>
      <c r="CN80" s="210"/>
      <c r="CO80" s="210"/>
      <c r="CP80" s="210"/>
      <c r="CQ80" s="210"/>
      <c r="CR80" s="210"/>
      <c r="CS80" s="210"/>
      <c r="CT80" s="210"/>
      <c r="CU80" s="210"/>
    </row>
    <row r="81" spans="1:103" ht="54" customHeight="1" x14ac:dyDescent="0.25">
      <c r="A81" s="87" t="s">
        <v>99</v>
      </c>
      <c r="B81" s="211" t="s">
        <v>102</v>
      </c>
      <c r="C81" s="211"/>
      <c r="D81" s="211"/>
      <c r="E81" s="211"/>
      <c r="F81" s="211"/>
      <c r="G81" s="211"/>
      <c r="H81" s="211"/>
      <c r="I81" s="211"/>
      <c r="J81" s="211"/>
      <c r="K81" s="211"/>
      <c r="L81" s="211"/>
      <c r="M81" s="211"/>
      <c r="N81" s="211"/>
      <c r="O81" s="211"/>
      <c r="P81" s="211"/>
      <c r="Q81" s="211"/>
      <c r="R81" s="211"/>
      <c r="S81" s="211"/>
      <c r="T81" s="211"/>
      <c r="U81" s="211"/>
      <c r="V81" s="211"/>
      <c r="W81" s="211"/>
      <c r="X81" s="211"/>
      <c r="Y81" s="211"/>
      <c r="Z81" s="211"/>
      <c r="AA81" s="211"/>
      <c r="AB81" s="211"/>
      <c r="AC81" s="211"/>
      <c r="AD81" s="211"/>
      <c r="AE81" s="211"/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  <c r="BI81" s="211"/>
      <c r="BJ81" s="211"/>
      <c r="BK81" s="211"/>
      <c r="BL81" s="211"/>
      <c r="BM81" s="211"/>
      <c r="BN81" s="211"/>
      <c r="BO81" s="211"/>
      <c r="BP81" s="211"/>
      <c r="BQ81" s="211"/>
      <c r="BR81" s="211"/>
      <c r="BS81" s="211"/>
      <c r="BT81" s="211"/>
      <c r="BU81" s="211"/>
      <c r="BV81" s="211"/>
      <c r="BW81" s="211"/>
      <c r="BX81" s="211"/>
      <c r="BY81" s="211"/>
      <c r="BZ81" s="211"/>
      <c r="CA81" s="211"/>
      <c r="CB81" s="211"/>
      <c r="CC81" s="211"/>
      <c r="CD81" s="211"/>
      <c r="CE81" s="211"/>
      <c r="CF81" s="211"/>
      <c r="CG81" s="211"/>
      <c r="CH81" s="211"/>
      <c r="CI81" s="211"/>
      <c r="CJ81" s="211"/>
      <c r="CK81" s="211"/>
      <c r="CL81" s="211"/>
      <c r="CM81" s="211"/>
      <c r="CN81" s="211"/>
      <c r="CO81" s="211"/>
      <c r="CP81" s="211"/>
      <c r="CQ81" s="211"/>
      <c r="CR81" s="211"/>
      <c r="CS81" s="211"/>
    </row>
    <row r="82" spans="1:103" s="89" customFormat="1" x14ac:dyDescent="0.25">
      <c r="A82" s="88"/>
      <c r="B82" s="21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</row>
    <row r="115" spans="1:99" ht="42" customHeight="1" x14ac:dyDescent="0.25"/>
    <row r="116" spans="1:99" s="111" customFormat="1" ht="35.25" customHeight="1" thickBot="1" x14ac:dyDescent="0.3">
      <c r="A116" s="209" t="s">
        <v>100</v>
      </c>
      <c r="B116" s="210" t="s">
        <v>103</v>
      </c>
      <c r="C116" s="210"/>
      <c r="D116" s="210"/>
      <c r="E116" s="210"/>
      <c r="F116" s="210"/>
      <c r="G116" s="210"/>
      <c r="H116" s="210"/>
      <c r="I116" s="210"/>
      <c r="J116" s="210"/>
      <c r="K116" s="210"/>
      <c r="L116" s="210"/>
      <c r="M116" s="210"/>
      <c r="N116" s="210"/>
      <c r="O116" s="210"/>
      <c r="P116" s="210"/>
      <c r="Q116" s="210"/>
      <c r="R116" s="210"/>
      <c r="S116" s="210"/>
      <c r="T116" s="210"/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/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  <c r="BI116" s="210"/>
      <c r="BJ116" s="210"/>
      <c r="BK116" s="210"/>
      <c r="BL116" s="210"/>
      <c r="BM116" s="210"/>
      <c r="BN116" s="210"/>
      <c r="BO116" s="210"/>
      <c r="BP116" s="210"/>
      <c r="BQ116" s="210"/>
      <c r="BR116" s="210"/>
      <c r="BS116" s="210"/>
      <c r="BT116" s="210"/>
      <c r="BU116" s="210"/>
      <c r="BV116" s="210"/>
      <c r="BW116" s="210"/>
      <c r="BX116" s="210"/>
      <c r="BY116" s="210"/>
      <c r="BZ116" s="210"/>
      <c r="CA116" s="210"/>
      <c r="CB116" s="210"/>
      <c r="CC116" s="210"/>
      <c r="CD116" s="210"/>
      <c r="CE116" s="210"/>
      <c r="CF116" s="210"/>
      <c r="CG116" s="210"/>
      <c r="CH116" s="210"/>
      <c r="CI116" s="210"/>
      <c r="CJ116" s="210"/>
      <c r="CK116" s="210"/>
      <c r="CL116" s="210"/>
      <c r="CM116" s="210"/>
      <c r="CN116" s="210"/>
      <c r="CO116" s="210"/>
      <c r="CP116" s="210"/>
      <c r="CQ116" s="210"/>
      <c r="CR116" s="210"/>
      <c r="CS116" s="210"/>
      <c r="CT116" s="210"/>
      <c r="CU116" s="210"/>
    </row>
    <row r="117" spans="1:99" ht="35.25" customHeight="1" x14ac:dyDescent="0.25">
      <c r="B117" s="17" t="s">
        <v>126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9"/>
    </row>
    <row r="118" spans="1:99" ht="35.25" customHeight="1" x14ac:dyDescent="0.25">
      <c r="B118" s="20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2"/>
    </row>
    <row r="119" spans="1:99" ht="87.75" customHeight="1" thickBot="1" x14ac:dyDescent="0.3">
      <c r="B119" s="23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5"/>
    </row>
  </sheetData>
  <mergeCells count="345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BU19:CB21"/>
    <mergeCell ref="CC19:CJ21"/>
    <mergeCell ref="AD22:AJ22"/>
    <mergeCell ref="AK22:AQ22"/>
    <mergeCell ref="AR22:AX22"/>
    <mergeCell ref="AY22:BE22"/>
    <mergeCell ref="BM22:CJ22"/>
    <mergeCell ref="B19:F22"/>
    <mergeCell ref="G19:AC22"/>
    <mergeCell ref="AD19:AQ21"/>
    <mergeCell ref="AR19:BE21"/>
    <mergeCell ref="BF19:BL22"/>
    <mergeCell ref="BM19:BT21"/>
    <mergeCell ref="BF23:BL23"/>
    <mergeCell ref="BM23:BT23"/>
    <mergeCell ref="BU23:CB23"/>
    <mergeCell ref="CC23:CJ23"/>
    <mergeCell ref="B24:F24"/>
    <mergeCell ref="G24:AC24"/>
    <mergeCell ref="AD24:AJ24"/>
    <mergeCell ref="AK24:AQ24"/>
    <mergeCell ref="AR24:AX24"/>
    <mergeCell ref="AY24:BE24"/>
    <mergeCell ref="B23:F23"/>
    <mergeCell ref="G23:AC23"/>
    <mergeCell ref="AD23:AJ23"/>
    <mergeCell ref="AK23:AQ23"/>
    <mergeCell ref="AR23:AX23"/>
    <mergeCell ref="AY23:BE23"/>
    <mergeCell ref="BF24:BL24"/>
    <mergeCell ref="BM24:BT24"/>
    <mergeCell ref="BU24:CB24"/>
    <mergeCell ref="CC24:CJ24"/>
    <mergeCell ref="B25:F25"/>
    <mergeCell ref="G25:AC25"/>
    <mergeCell ref="AD25:AJ25"/>
    <mergeCell ref="AK25:AQ25"/>
    <mergeCell ref="AR25:AX25"/>
    <mergeCell ref="AY25:BE25"/>
    <mergeCell ref="BF25:BL25"/>
    <mergeCell ref="BM25:BT25"/>
    <mergeCell ref="BU25:CB25"/>
    <mergeCell ref="CC25:CJ25"/>
    <mergeCell ref="B26:F26"/>
    <mergeCell ref="G26:AC26"/>
    <mergeCell ref="AD26:AJ26"/>
    <mergeCell ref="AK26:AQ26"/>
    <mergeCell ref="AR26:AX26"/>
    <mergeCell ref="AY26:BE26"/>
    <mergeCell ref="B41:F41"/>
    <mergeCell ref="B40:F40"/>
    <mergeCell ref="BF27:BL27"/>
    <mergeCell ref="BM27:BT27"/>
    <mergeCell ref="BU27:CB27"/>
    <mergeCell ref="CC27:CJ27"/>
    <mergeCell ref="BF26:BL26"/>
    <mergeCell ref="BM26:BT26"/>
    <mergeCell ref="BU26:CB26"/>
    <mergeCell ref="CC26:CJ26"/>
    <mergeCell ref="B27:F27"/>
    <mergeCell ref="G27:AC27"/>
    <mergeCell ref="AD27:AJ27"/>
    <mergeCell ref="AK27:AQ27"/>
    <mergeCell ref="AR27:AX27"/>
    <mergeCell ref="AY27:BE27"/>
    <mergeCell ref="BU28:CB28"/>
    <mergeCell ref="CC28:CJ28"/>
    <mergeCell ref="B31:F33"/>
    <mergeCell ref="G31:Y33"/>
    <mergeCell ref="Z31:BM31"/>
    <mergeCell ref="BN31:CQ32"/>
    <mergeCell ref="Z32:AS32"/>
    <mergeCell ref="AT32:BM32"/>
    <mergeCell ref="Z33:AI33"/>
    <mergeCell ref="AJ33:AS33"/>
    <mergeCell ref="B28:AC28"/>
    <mergeCell ref="AD28:AQ28"/>
    <mergeCell ref="AR28:AX28"/>
    <mergeCell ref="AY28:BE28"/>
    <mergeCell ref="BF28:BL28"/>
    <mergeCell ref="BM28:BT28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AT33:BC33"/>
    <mergeCell ref="BD33:BM33"/>
    <mergeCell ref="BN33:BW33"/>
    <mergeCell ref="BX33:CG33"/>
    <mergeCell ref="CH33:CQ33"/>
    <mergeCell ref="B34:F34"/>
    <mergeCell ref="G34:Y34"/>
    <mergeCell ref="Z34:AI34"/>
    <mergeCell ref="AJ34:AS34"/>
    <mergeCell ref="AT34:BC34"/>
    <mergeCell ref="BX35:CG41"/>
    <mergeCell ref="CH35:CQ41"/>
    <mergeCell ref="B36:F36"/>
    <mergeCell ref="G36:Y36"/>
    <mergeCell ref="Z36:AI36"/>
    <mergeCell ref="AJ36:AS36"/>
    <mergeCell ref="AT36:BC36"/>
    <mergeCell ref="BD36:BM36"/>
    <mergeCell ref="B37:F37"/>
    <mergeCell ref="BD34:BM34"/>
    <mergeCell ref="BN34:BW34"/>
    <mergeCell ref="BD38:BM38"/>
    <mergeCell ref="B39:F39"/>
    <mergeCell ref="G39:Y39"/>
    <mergeCell ref="Z39:AI39"/>
    <mergeCell ref="AJ39:AS39"/>
    <mergeCell ref="AT39:BC39"/>
    <mergeCell ref="BD39:BM39"/>
    <mergeCell ref="G37:Y37"/>
    <mergeCell ref="Z37:AI37"/>
    <mergeCell ref="AJ37:AS37"/>
    <mergeCell ref="AT37:BC37"/>
    <mergeCell ref="BD37:BM37"/>
    <mergeCell ref="B38:F38"/>
    <mergeCell ref="G38:Y38"/>
    <mergeCell ref="Z38:AI38"/>
    <mergeCell ref="AJ38:AS38"/>
    <mergeCell ref="AT38:BC38"/>
    <mergeCell ref="B51:Y51"/>
    <mergeCell ref="Z51:AM51"/>
    <mergeCell ref="AN51:BA51"/>
    <mergeCell ref="BB51:BF51"/>
    <mergeCell ref="B44:CU44"/>
    <mergeCell ref="B49:BF49"/>
    <mergeCell ref="B50:Y50"/>
    <mergeCell ref="Z50:AM50"/>
    <mergeCell ref="AN50:BA50"/>
    <mergeCell ref="BB50:BF50"/>
    <mergeCell ref="U55:Y55"/>
    <mergeCell ref="Z55:AD55"/>
    <mergeCell ref="AE55:AI55"/>
    <mergeCell ref="AJ55:AN55"/>
    <mergeCell ref="B53:BW53"/>
    <mergeCell ref="B54:J55"/>
    <mergeCell ref="K54:O55"/>
    <mergeCell ref="P54:Y54"/>
    <mergeCell ref="Z54:AI54"/>
    <mergeCell ref="AJ54:AS54"/>
    <mergeCell ref="AT54:BC54"/>
    <mergeCell ref="BD54:BM54"/>
    <mergeCell ref="BN54:BW54"/>
    <mergeCell ref="P55:T55"/>
    <mergeCell ref="AY55:BC55"/>
    <mergeCell ref="BD55:BH55"/>
    <mergeCell ref="BI55:BM55"/>
    <mergeCell ref="BN55:BR55"/>
    <mergeCell ref="BS55:BW55"/>
    <mergeCell ref="AO55:AS55"/>
    <mergeCell ref="AT55:AX55"/>
    <mergeCell ref="BN56:BR56"/>
    <mergeCell ref="BS56:BW56"/>
    <mergeCell ref="B57:J57"/>
    <mergeCell ref="K57:O57"/>
    <mergeCell ref="P57:T57"/>
    <mergeCell ref="U57:Y57"/>
    <mergeCell ref="Z57:AD57"/>
    <mergeCell ref="AE57:AI57"/>
    <mergeCell ref="AJ57:AN57"/>
    <mergeCell ref="AE56:AI56"/>
    <mergeCell ref="AJ56:AN56"/>
    <mergeCell ref="AO56:AS56"/>
    <mergeCell ref="AT56:AX56"/>
    <mergeCell ref="AY56:BC56"/>
    <mergeCell ref="BD56:BH56"/>
    <mergeCell ref="BS57:BW57"/>
    <mergeCell ref="AO57:AS57"/>
    <mergeCell ref="AT57:AX57"/>
    <mergeCell ref="AY57:BC57"/>
    <mergeCell ref="BD57:BH57"/>
    <mergeCell ref="BI57:BM57"/>
    <mergeCell ref="BN57:BR57"/>
    <mergeCell ref="B56:J56"/>
    <mergeCell ref="K56:O56"/>
    <mergeCell ref="K58:O58"/>
    <mergeCell ref="P58:T58"/>
    <mergeCell ref="U58:Y58"/>
    <mergeCell ref="Z58:AD58"/>
    <mergeCell ref="AE58:AI58"/>
    <mergeCell ref="AJ58:AN58"/>
    <mergeCell ref="AO58:AS58"/>
    <mergeCell ref="AT58:AX58"/>
    <mergeCell ref="BI56:BM56"/>
    <mergeCell ref="P56:T56"/>
    <mergeCell ref="U56:Y56"/>
    <mergeCell ref="Z56:AD56"/>
    <mergeCell ref="CG67:CS69"/>
    <mergeCell ref="AD68:AQ68"/>
    <mergeCell ref="AR68:BE68"/>
    <mergeCell ref="AD69:AJ69"/>
    <mergeCell ref="AK69:AQ69"/>
    <mergeCell ref="AR69:AX69"/>
    <mergeCell ref="AY69:BE69"/>
    <mergeCell ref="BI59:BM59"/>
    <mergeCell ref="BN59:BR59"/>
    <mergeCell ref="BS59:BW59"/>
    <mergeCell ref="B63:CU63"/>
    <mergeCell ref="B64:CU64"/>
    <mergeCell ref="B67:G69"/>
    <mergeCell ref="H67:AC69"/>
    <mergeCell ref="AD67:BE67"/>
    <mergeCell ref="BF67:BL69"/>
    <mergeCell ref="BM67:BS69"/>
    <mergeCell ref="AE59:AI59"/>
    <mergeCell ref="AJ59:AN59"/>
    <mergeCell ref="AO59:AS59"/>
    <mergeCell ref="AT59:AX59"/>
    <mergeCell ref="AY59:BC59"/>
    <mergeCell ref="BD59:BH59"/>
    <mergeCell ref="B59:J59"/>
    <mergeCell ref="CG70:CS70"/>
    <mergeCell ref="B71:G71"/>
    <mergeCell ref="H71:AC71"/>
    <mergeCell ref="AD71:AJ71"/>
    <mergeCell ref="AK71:AQ71"/>
    <mergeCell ref="AR71:AX71"/>
    <mergeCell ref="AY71:BE71"/>
    <mergeCell ref="B70:G70"/>
    <mergeCell ref="H70:AC70"/>
    <mergeCell ref="AD70:AJ70"/>
    <mergeCell ref="AK70:AQ70"/>
    <mergeCell ref="AR70:AX70"/>
    <mergeCell ref="AY70:BE70"/>
    <mergeCell ref="BF71:BL71"/>
    <mergeCell ref="BM71:BS71"/>
    <mergeCell ref="BT71:CF71"/>
    <mergeCell ref="CG71:CS71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CG76:CS76"/>
    <mergeCell ref="CG74:CS74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5:CS75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BD41:BM41"/>
    <mergeCell ref="BN35:BW41"/>
    <mergeCell ref="B76:G76"/>
    <mergeCell ref="H76:AC76"/>
    <mergeCell ref="AD76:AJ76"/>
    <mergeCell ref="AK76:AQ76"/>
    <mergeCell ref="AR76:AX76"/>
    <mergeCell ref="AY76:BE76"/>
    <mergeCell ref="BM76:BS76"/>
    <mergeCell ref="BT76:CF76"/>
    <mergeCell ref="BF70:BL70"/>
    <mergeCell ref="BM70:BS70"/>
    <mergeCell ref="BT70:CF70"/>
    <mergeCell ref="BT67:CF69"/>
    <mergeCell ref="AY58:BC58"/>
    <mergeCell ref="BD58:BH58"/>
    <mergeCell ref="BI58:BM58"/>
    <mergeCell ref="BN58:BR58"/>
    <mergeCell ref="BS58:BW58"/>
    <mergeCell ref="K59:O59"/>
    <mergeCell ref="P59:T59"/>
    <mergeCell ref="U59:Y59"/>
    <mergeCell ref="Z59:AD59"/>
    <mergeCell ref="B58:J58"/>
    <mergeCell ref="B116:CU116"/>
    <mergeCell ref="B117:CU119"/>
    <mergeCell ref="G40:Y40"/>
    <mergeCell ref="Z40:AI40"/>
    <mergeCell ref="AJ40:AS40"/>
    <mergeCell ref="AT40:BC40"/>
    <mergeCell ref="BD40:BM40"/>
    <mergeCell ref="G41:Y41"/>
    <mergeCell ref="Z41:AI41"/>
    <mergeCell ref="AJ41:AS41"/>
    <mergeCell ref="B80:CU80"/>
    <mergeCell ref="B81:CS81"/>
    <mergeCell ref="BF77:BL77"/>
    <mergeCell ref="BM77:BS77"/>
    <mergeCell ref="BT77:CF77"/>
    <mergeCell ref="CG77:CS77"/>
    <mergeCell ref="BF76:BL76"/>
    <mergeCell ref="B77:G77"/>
    <mergeCell ref="H77:AC77"/>
    <mergeCell ref="AD77:AJ77"/>
    <mergeCell ref="AK77:AQ77"/>
    <mergeCell ref="AR77:AX77"/>
    <mergeCell ref="AY77:BE77"/>
    <mergeCell ref="AT41:BC4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2"/>
  <sheetViews>
    <sheetView tabSelected="1" topLeftCell="A59" zoomScale="90" zoomScaleNormal="90" workbookViewId="0">
      <selection activeCell="DO67" sqref="DO67"/>
    </sheetView>
  </sheetViews>
  <sheetFormatPr defaultColWidth="1.7109375" defaultRowHeight="15" x14ac:dyDescent="0.25"/>
  <cols>
    <col min="1" max="1" width="6.42578125" style="88" customWidth="1"/>
    <col min="2" max="4" width="1.7109375" style="89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76" customFormat="1" ht="20.25" x14ac:dyDescent="0.3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</row>
    <row r="3" spans="1:58" s="80" customFormat="1" ht="15.75" x14ac:dyDescent="0.25">
      <c r="A3" s="77" t="s">
        <v>1</v>
      </c>
      <c r="B3" s="78" t="s">
        <v>2</v>
      </c>
      <c r="C3" s="78"/>
      <c r="D3" s="79"/>
    </row>
    <row r="4" spans="1:58" ht="63" customHeight="1" x14ac:dyDescent="0.25">
      <c r="A4" s="81" t="s">
        <v>3</v>
      </c>
      <c r="B4" s="82" t="s">
        <v>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 t="s">
        <v>228</v>
      </c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</row>
    <row r="5" spans="1:58" ht="21.75" customHeight="1" x14ac:dyDescent="0.25">
      <c r="A5" s="81" t="s">
        <v>5</v>
      </c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2" t="s">
        <v>224</v>
      </c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</row>
    <row r="6" spans="1:58" ht="30" customHeight="1" x14ac:dyDescent="0.25">
      <c r="A6" s="81" t="s">
        <v>7</v>
      </c>
      <c r="B6" s="84" t="s">
        <v>9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5" t="s">
        <v>229</v>
      </c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58" ht="32.25" customHeight="1" x14ac:dyDescent="0.25">
      <c r="A7" s="81" t="s">
        <v>8</v>
      </c>
      <c r="B7" s="84" t="s">
        <v>11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5" t="str">
        <f>Z6</f>
        <v>г. Нижневартовск, Ханты-Мансийский автономный округ-Югра</v>
      </c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</row>
    <row r="8" spans="1:58" ht="109.5" customHeight="1" x14ac:dyDescent="0.25">
      <c r="A8" s="81" t="s">
        <v>10</v>
      </c>
      <c r="B8" s="84" t="s">
        <v>219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5" t="s">
        <v>220</v>
      </c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</row>
    <row r="10" spans="1:58" s="80" customFormat="1" ht="15.75" x14ac:dyDescent="0.25">
      <c r="A10" s="77" t="s">
        <v>12</v>
      </c>
      <c r="B10" s="86" t="s">
        <v>13</v>
      </c>
      <c r="C10" s="86"/>
      <c r="D10" s="79"/>
    </row>
    <row r="11" spans="1:58" ht="246" customHeight="1" x14ac:dyDescent="0.25">
      <c r="A11" s="87" t="s">
        <v>14</v>
      </c>
      <c r="B11" s="84" t="s">
        <v>15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 t="s">
        <v>104</v>
      </c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</row>
    <row r="12" spans="1:58" ht="165" customHeight="1" x14ac:dyDescent="0.25">
      <c r="A12" s="87" t="s">
        <v>16</v>
      </c>
      <c r="B12" s="84" t="s">
        <v>17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 t="s">
        <v>239</v>
      </c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</row>
    <row r="13" spans="1:58" ht="15" customHeight="1" x14ac:dyDescent="0.25">
      <c r="A13" s="87" t="s">
        <v>18</v>
      </c>
      <c r="B13" s="84" t="s">
        <v>19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5" t="s">
        <v>67</v>
      </c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</row>
    <row r="14" spans="1:58" ht="15" customHeight="1" x14ac:dyDescent="0.25">
      <c r="A14" s="87" t="s">
        <v>20</v>
      </c>
      <c r="B14" s="84" t="s">
        <v>21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5" t="s">
        <v>155</v>
      </c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</row>
    <row r="15" spans="1:58" ht="15" customHeight="1" x14ac:dyDescent="0.25">
      <c r="A15" s="87" t="s">
        <v>23</v>
      </c>
      <c r="B15" s="84" t="s">
        <v>24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5" t="s">
        <v>188</v>
      </c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</row>
    <row r="17" spans="1:88" x14ac:dyDescent="0.25">
      <c r="A17" s="88" t="s">
        <v>25</v>
      </c>
      <c r="B17" s="89" t="s">
        <v>26</v>
      </c>
    </row>
    <row r="19" spans="1:88" ht="15" customHeight="1" x14ac:dyDescent="0.25">
      <c r="B19" s="90" t="s">
        <v>27</v>
      </c>
      <c r="C19" s="90"/>
      <c r="D19" s="90"/>
      <c r="E19" s="90"/>
      <c r="F19" s="90"/>
      <c r="G19" s="90" t="s">
        <v>28</v>
      </c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33" t="s">
        <v>29</v>
      </c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91" t="s">
        <v>30</v>
      </c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3"/>
      <c r="BF19" s="91" t="s">
        <v>31</v>
      </c>
      <c r="BG19" s="92"/>
      <c r="BH19" s="92"/>
      <c r="BI19" s="92"/>
      <c r="BJ19" s="92"/>
      <c r="BK19" s="92"/>
      <c r="BL19" s="93"/>
      <c r="BM19" s="40" t="s">
        <v>266</v>
      </c>
      <c r="BN19" s="40"/>
      <c r="BO19" s="40"/>
      <c r="BP19" s="40"/>
      <c r="BQ19" s="40"/>
      <c r="BR19" s="40"/>
      <c r="BS19" s="40"/>
      <c r="BT19" s="40"/>
      <c r="BU19" s="40" t="s">
        <v>267</v>
      </c>
      <c r="BV19" s="40"/>
      <c r="BW19" s="40"/>
      <c r="BX19" s="40"/>
      <c r="BY19" s="40"/>
      <c r="BZ19" s="40"/>
      <c r="CA19" s="40"/>
      <c r="CB19" s="40"/>
      <c r="CC19" s="40" t="s">
        <v>268</v>
      </c>
      <c r="CD19" s="40"/>
      <c r="CE19" s="40"/>
      <c r="CF19" s="40"/>
      <c r="CG19" s="40"/>
      <c r="CH19" s="40"/>
      <c r="CI19" s="40"/>
      <c r="CJ19" s="40"/>
    </row>
    <row r="20" spans="1:88" ht="15" customHeight="1" x14ac:dyDescent="0.25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94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6"/>
      <c r="BF20" s="94"/>
      <c r="BG20" s="95"/>
      <c r="BH20" s="95"/>
      <c r="BI20" s="95"/>
      <c r="BJ20" s="95"/>
      <c r="BK20" s="95"/>
      <c r="BL20" s="96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</row>
    <row r="21" spans="1:88" ht="15" customHeight="1" x14ac:dyDescent="0.25"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97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9"/>
      <c r="BF21" s="94"/>
      <c r="BG21" s="95"/>
      <c r="BH21" s="95"/>
      <c r="BI21" s="95"/>
      <c r="BJ21" s="95"/>
      <c r="BK21" s="95"/>
      <c r="BL21" s="96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</row>
    <row r="22" spans="1:88" ht="15" customHeight="1" x14ac:dyDescent="0.25"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33" t="s">
        <v>32</v>
      </c>
      <c r="AE22" s="33"/>
      <c r="AF22" s="33"/>
      <c r="AG22" s="33"/>
      <c r="AH22" s="33"/>
      <c r="AI22" s="33"/>
      <c r="AJ22" s="33"/>
      <c r="AK22" s="33" t="s">
        <v>33</v>
      </c>
      <c r="AL22" s="33"/>
      <c r="AM22" s="33"/>
      <c r="AN22" s="33"/>
      <c r="AO22" s="33"/>
      <c r="AP22" s="33"/>
      <c r="AQ22" s="33"/>
      <c r="AR22" s="11" t="s">
        <v>34</v>
      </c>
      <c r="AS22" s="12"/>
      <c r="AT22" s="12"/>
      <c r="AU22" s="12"/>
      <c r="AV22" s="12"/>
      <c r="AW22" s="12"/>
      <c r="AX22" s="13"/>
      <c r="AY22" s="11" t="s">
        <v>35</v>
      </c>
      <c r="AZ22" s="12"/>
      <c r="BA22" s="12"/>
      <c r="BB22" s="12"/>
      <c r="BC22" s="12"/>
      <c r="BD22" s="12"/>
      <c r="BE22" s="13"/>
      <c r="BF22" s="97"/>
      <c r="BG22" s="98"/>
      <c r="BH22" s="98"/>
      <c r="BI22" s="98"/>
      <c r="BJ22" s="98"/>
      <c r="BK22" s="98"/>
      <c r="BL22" s="99"/>
      <c r="BM22" s="40" t="s">
        <v>36</v>
      </c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</row>
    <row r="23" spans="1:88" s="248" customFormat="1" ht="31.5" customHeight="1" x14ac:dyDescent="0.25">
      <c r="A23" s="243"/>
      <c r="B23" s="244">
        <v>1</v>
      </c>
      <c r="C23" s="244"/>
      <c r="D23" s="244"/>
      <c r="E23" s="244"/>
      <c r="F23" s="244"/>
      <c r="G23" s="222" t="s">
        <v>202</v>
      </c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5"/>
      <c r="AS23" s="246"/>
      <c r="AT23" s="246"/>
      <c r="AU23" s="246"/>
      <c r="AV23" s="246"/>
      <c r="AW23" s="246"/>
      <c r="AX23" s="247"/>
      <c r="AY23" s="245"/>
      <c r="AZ23" s="246"/>
      <c r="BA23" s="246"/>
      <c r="BB23" s="246"/>
      <c r="BC23" s="246"/>
      <c r="BD23" s="246"/>
      <c r="BE23" s="247"/>
      <c r="BF23" s="245"/>
      <c r="BG23" s="246"/>
      <c r="BH23" s="246"/>
      <c r="BI23" s="246"/>
      <c r="BJ23" s="246"/>
      <c r="BK23" s="246"/>
      <c r="BL23" s="247"/>
      <c r="BM23" s="72">
        <f>SUM(BM24:BT28)</f>
        <v>60.561619999999998</v>
      </c>
      <c r="BN23" s="73"/>
      <c r="BO23" s="73"/>
      <c r="BP23" s="73"/>
      <c r="BQ23" s="73"/>
      <c r="BR23" s="73"/>
      <c r="BS23" s="73"/>
      <c r="BT23" s="74"/>
      <c r="BU23" s="72">
        <f t="shared" ref="BU23" si="0">SUM(BU24:CB28)</f>
        <v>60.561619999999998</v>
      </c>
      <c r="BV23" s="73"/>
      <c r="BW23" s="73"/>
      <c r="BX23" s="73"/>
      <c r="BY23" s="73"/>
      <c r="BZ23" s="73"/>
      <c r="CA23" s="73"/>
      <c r="CB23" s="74"/>
      <c r="CC23" s="72">
        <f t="shared" ref="CC23" si="1">SUM(CC24:CJ28)</f>
        <v>60.561619999999998</v>
      </c>
      <c r="CD23" s="73"/>
      <c r="CE23" s="73"/>
      <c r="CF23" s="73"/>
      <c r="CG23" s="73"/>
      <c r="CH23" s="73"/>
      <c r="CI23" s="73"/>
      <c r="CJ23" s="74"/>
    </row>
    <row r="24" spans="1:88" s="111" customFormat="1" ht="31.5" customHeight="1" x14ac:dyDescent="0.25">
      <c r="A24" s="77"/>
      <c r="B24" s="249" t="s">
        <v>114</v>
      </c>
      <c r="C24" s="249"/>
      <c r="D24" s="249"/>
      <c r="E24" s="249"/>
      <c r="F24" s="249"/>
      <c r="G24" s="225" t="s">
        <v>203</v>
      </c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7"/>
      <c r="AD24" s="233">
        <v>2021</v>
      </c>
      <c r="AE24" s="233"/>
      <c r="AF24" s="233"/>
      <c r="AG24" s="233"/>
      <c r="AH24" s="233"/>
      <c r="AI24" s="233"/>
      <c r="AJ24" s="233"/>
      <c r="AK24" s="233">
        <v>2021</v>
      </c>
      <c r="AL24" s="233"/>
      <c r="AM24" s="233"/>
      <c r="AN24" s="233"/>
      <c r="AO24" s="233"/>
      <c r="AP24" s="233"/>
      <c r="AQ24" s="233"/>
      <c r="AR24" s="234">
        <v>9654</v>
      </c>
      <c r="AS24" s="235"/>
      <c r="AT24" s="235"/>
      <c r="AU24" s="235"/>
      <c r="AV24" s="235"/>
      <c r="AW24" s="235"/>
      <c r="AX24" s="236"/>
      <c r="AY24" s="234">
        <v>877</v>
      </c>
      <c r="AZ24" s="235"/>
      <c r="BA24" s="235"/>
      <c r="BB24" s="235"/>
      <c r="BC24" s="235"/>
      <c r="BD24" s="235"/>
      <c r="BE24" s="236"/>
      <c r="BF24" s="234" t="s">
        <v>72</v>
      </c>
      <c r="BG24" s="235"/>
      <c r="BH24" s="235"/>
      <c r="BI24" s="235"/>
      <c r="BJ24" s="235"/>
      <c r="BK24" s="235"/>
      <c r="BL24" s="236"/>
      <c r="BM24" s="69">
        <v>5.6822400000000002</v>
      </c>
      <c r="BN24" s="70"/>
      <c r="BO24" s="70"/>
      <c r="BP24" s="70"/>
      <c r="BQ24" s="70"/>
      <c r="BR24" s="70"/>
      <c r="BS24" s="70"/>
      <c r="BT24" s="71"/>
      <c r="BU24" s="69">
        <f>BM24</f>
        <v>5.6822400000000002</v>
      </c>
      <c r="BV24" s="70"/>
      <c r="BW24" s="70"/>
      <c r="BX24" s="70"/>
      <c r="BY24" s="70"/>
      <c r="BZ24" s="70"/>
      <c r="CA24" s="70"/>
      <c r="CB24" s="71"/>
      <c r="CC24" s="69">
        <f>BU24</f>
        <v>5.6822400000000002</v>
      </c>
      <c r="CD24" s="70"/>
      <c r="CE24" s="70"/>
      <c r="CF24" s="70"/>
      <c r="CG24" s="70"/>
      <c r="CH24" s="70"/>
      <c r="CI24" s="70"/>
      <c r="CJ24" s="71"/>
    </row>
    <row r="25" spans="1:88" s="125" customFormat="1" ht="31.5" customHeight="1" x14ac:dyDescent="0.25">
      <c r="A25" s="119"/>
      <c r="B25" s="249" t="s">
        <v>112</v>
      </c>
      <c r="C25" s="249"/>
      <c r="D25" s="249"/>
      <c r="E25" s="249"/>
      <c r="F25" s="249"/>
      <c r="G25" s="225" t="s">
        <v>204</v>
      </c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7"/>
      <c r="AD25" s="233">
        <v>2022</v>
      </c>
      <c r="AE25" s="233"/>
      <c r="AF25" s="233"/>
      <c r="AG25" s="233"/>
      <c r="AH25" s="233"/>
      <c r="AI25" s="233"/>
      <c r="AJ25" s="233"/>
      <c r="AK25" s="233">
        <v>2022</v>
      </c>
      <c r="AL25" s="233"/>
      <c r="AM25" s="233"/>
      <c r="AN25" s="233"/>
      <c r="AO25" s="233"/>
      <c r="AP25" s="233"/>
      <c r="AQ25" s="233"/>
      <c r="AR25" s="234">
        <v>3827</v>
      </c>
      <c r="AS25" s="235"/>
      <c r="AT25" s="235"/>
      <c r="AU25" s="235"/>
      <c r="AV25" s="235"/>
      <c r="AW25" s="235"/>
      <c r="AX25" s="236"/>
      <c r="AY25" s="237"/>
      <c r="AZ25" s="238"/>
      <c r="BA25" s="238"/>
      <c r="BB25" s="238"/>
      <c r="BC25" s="238"/>
      <c r="BD25" s="238"/>
      <c r="BE25" s="239"/>
      <c r="BF25" s="234" t="s">
        <v>72</v>
      </c>
      <c r="BG25" s="235"/>
      <c r="BH25" s="235"/>
      <c r="BI25" s="235"/>
      <c r="BJ25" s="235"/>
      <c r="BK25" s="235"/>
      <c r="BL25" s="236"/>
      <c r="BM25" s="69">
        <v>7.7298229999999997</v>
      </c>
      <c r="BN25" s="70"/>
      <c r="BO25" s="70"/>
      <c r="BP25" s="70"/>
      <c r="BQ25" s="70"/>
      <c r="BR25" s="70"/>
      <c r="BS25" s="70"/>
      <c r="BT25" s="71"/>
      <c r="BU25" s="69">
        <f t="shared" ref="BU25:BU28" si="2">BM25</f>
        <v>7.7298229999999997</v>
      </c>
      <c r="BV25" s="70"/>
      <c r="BW25" s="70"/>
      <c r="BX25" s="70"/>
      <c r="BY25" s="70"/>
      <c r="BZ25" s="70"/>
      <c r="CA25" s="70"/>
      <c r="CB25" s="71"/>
      <c r="CC25" s="69">
        <f t="shared" ref="CC25:CC28" si="3">BU25</f>
        <v>7.7298229999999997</v>
      </c>
      <c r="CD25" s="70"/>
      <c r="CE25" s="70"/>
      <c r="CF25" s="70"/>
      <c r="CG25" s="70"/>
      <c r="CH25" s="70"/>
      <c r="CI25" s="70"/>
      <c r="CJ25" s="71"/>
    </row>
    <row r="26" spans="1:88" ht="31.5" customHeight="1" x14ac:dyDescent="0.25">
      <c r="B26" s="249" t="s">
        <v>113</v>
      </c>
      <c r="C26" s="249"/>
      <c r="D26" s="249"/>
      <c r="E26" s="249"/>
      <c r="F26" s="249"/>
      <c r="G26" s="225" t="s">
        <v>205</v>
      </c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7"/>
      <c r="AD26" s="233">
        <v>2023</v>
      </c>
      <c r="AE26" s="233"/>
      <c r="AF26" s="233"/>
      <c r="AG26" s="233"/>
      <c r="AH26" s="233"/>
      <c r="AI26" s="233"/>
      <c r="AJ26" s="233"/>
      <c r="AK26" s="233">
        <v>2023</v>
      </c>
      <c r="AL26" s="233"/>
      <c r="AM26" s="233"/>
      <c r="AN26" s="233"/>
      <c r="AO26" s="233"/>
      <c r="AP26" s="233"/>
      <c r="AQ26" s="233"/>
      <c r="AR26" s="234">
        <v>3978</v>
      </c>
      <c r="AS26" s="235"/>
      <c r="AT26" s="235"/>
      <c r="AU26" s="235"/>
      <c r="AV26" s="235"/>
      <c r="AW26" s="235"/>
      <c r="AX26" s="236"/>
      <c r="AY26" s="11"/>
      <c r="AZ26" s="12"/>
      <c r="BA26" s="12"/>
      <c r="BB26" s="12"/>
      <c r="BC26" s="12"/>
      <c r="BD26" s="12"/>
      <c r="BE26" s="13"/>
      <c r="BF26" s="234" t="s">
        <v>72</v>
      </c>
      <c r="BG26" s="235"/>
      <c r="BH26" s="235"/>
      <c r="BI26" s="235"/>
      <c r="BJ26" s="235"/>
      <c r="BK26" s="235"/>
      <c r="BL26" s="236"/>
      <c r="BM26" s="69">
        <v>10.943486</v>
      </c>
      <c r="BN26" s="70"/>
      <c r="BO26" s="70"/>
      <c r="BP26" s="70"/>
      <c r="BQ26" s="70"/>
      <c r="BR26" s="70"/>
      <c r="BS26" s="70"/>
      <c r="BT26" s="71"/>
      <c r="BU26" s="69">
        <f t="shared" si="2"/>
        <v>10.943486</v>
      </c>
      <c r="BV26" s="70"/>
      <c r="BW26" s="70"/>
      <c r="BX26" s="70"/>
      <c r="BY26" s="70"/>
      <c r="BZ26" s="70"/>
      <c r="CA26" s="70"/>
      <c r="CB26" s="71"/>
      <c r="CC26" s="69">
        <f t="shared" si="3"/>
        <v>10.943486</v>
      </c>
      <c r="CD26" s="70"/>
      <c r="CE26" s="70"/>
      <c r="CF26" s="70"/>
      <c r="CG26" s="70"/>
      <c r="CH26" s="70"/>
      <c r="CI26" s="70"/>
      <c r="CJ26" s="71"/>
    </row>
    <row r="27" spans="1:88" s="125" customFormat="1" ht="31.5" customHeight="1" x14ac:dyDescent="0.25">
      <c r="A27" s="119"/>
      <c r="B27" s="249" t="s">
        <v>115</v>
      </c>
      <c r="C27" s="249"/>
      <c r="D27" s="249"/>
      <c r="E27" s="249"/>
      <c r="F27" s="249"/>
      <c r="G27" s="225" t="s">
        <v>206</v>
      </c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7"/>
      <c r="AD27" s="233">
        <v>2024</v>
      </c>
      <c r="AE27" s="233"/>
      <c r="AF27" s="233"/>
      <c r="AG27" s="233"/>
      <c r="AH27" s="233"/>
      <c r="AI27" s="233"/>
      <c r="AJ27" s="233"/>
      <c r="AK27" s="233">
        <v>2024</v>
      </c>
      <c r="AL27" s="233"/>
      <c r="AM27" s="233"/>
      <c r="AN27" s="233"/>
      <c r="AO27" s="233"/>
      <c r="AP27" s="233"/>
      <c r="AQ27" s="233"/>
      <c r="AR27" s="234">
        <v>5435</v>
      </c>
      <c r="AS27" s="235"/>
      <c r="AT27" s="235"/>
      <c r="AU27" s="235"/>
      <c r="AV27" s="235"/>
      <c r="AW27" s="235"/>
      <c r="AX27" s="236"/>
      <c r="AY27" s="237"/>
      <c r="AZ27" s="238"/>
      <c r="BA27" s="238"/>
      <c r="BB27" s="238"/>
      <c r="BC27" s="238"/>
      <c r="BD27" s="238"/>
      <c r="BE27" s="239"/>
      <c r="BF27" s="234" t="s">
        <v>72</v>
      </c>
      <c r="BG27" s="235"/>
      <c r="BH27" s="235"/>
      <c r="BI27" s="235"/>
      <c r="BJ27" s="235"/>
      <c r="BK27" s="235"/>
      <c r="BL27" s="236"/>
      <c r="BM27" s="69">
        <v>15.103199999999999</v>
      </c>
      <c r="BN27" s="70"/>
      <c r="BO27" s="70"/>
      <c r="BP27" s="70"/>
      <c r="BQ27" s="70"/>
      <c r="BR27" s="70"/>
      <c r="BS27" s="70"/>
      <c r="BT27" s="71"/>
      <c r="BU27" s="69">
        <f t="shared" si="2"/>
        <v>15.103199999999999</v>
      </c>
      <c r="BV27" s="70"/>
      <c r="BW27" s="70"/>
      <c r="BX27" s="70"/>
      <c r="BY27" s="70"/>
      <c r="BZ27" s="70"/>
      <c r="CA27" s="70"/>
      <c r="CB27" s="71"/>
      <c r="CC27" s="69">
        <f t="shared" si="3"/>
        <v>15.103199999999999</v>
      </c>
      <c r="CD27" s="70"/>
      <c r="CE27" s="70"/>
      <c r="CF27" s="70"/>
      <c r="CG27" s="70"/>
      <c r="CH27" s="70"/>
      <c r="CI27" s="70"/>
      <c r="CJ27" s="71"/>
    </row>
    <row r="28" spans="1:88" ht="31.5" customHeight="1" x14ac:dyDescent="0.25">
      <c r="B28" s="249" t="s">
        <v>116</v>
      </c>
      <c r="C28" s="249"/>
      <c r="D28" s="249"/>
      <c r="E28" s="249"/>
      <c r="F28" s="249"/>
      <c r="G28" s="225" t="s">
        <v>207</v>
      </c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7"/>
      <c r="AD28" s="233">
        <v>2025</v>
      </c>
      <c r="AE28" s="233"/>
      <c r="AF28" s="233"/>
      <c r="AG28" s="233"/>
      <c r="AH28" s="233"/>
      <c r="AI28" s="233"/>
      <c r="AJ28" s="233"/>
      <c r="AK28" s="233">
        <v>2025</v>
      </c>
      <c r="AL28" s="233"/>
      <c r="AM28" s="233"/>
      <c r="AN28" s="233"/>
      <c r="AO28" s="233"/>
      <c r="AP28" s="233"/>
      <c r="AQ28" s="233"/>
      <c r="AR28" s="234">
        <v>8699</v>
      </c>
      <c r="AS28" s="235"/>
      <c r="AT28" s="235"/>
      <c r="AU28" s="235"/>
      <c r="AV28" s="235"/>
      <c r="AW28" s="235"/>
      <c r="AX28" s="236"/>
      <c r="AY28" s="11"/>
      <c r="AZ28" s="12"/>
      <c r="BA28" s="12"/>
      <c r="BB28" s="12"/>
      <c r="BC28" s="12"/>
      <c r="BD28" s="12"/>
      <c r="BE28" s="13"/>
      <c r="BF28" s="234" t="s">
        <v>72</v>
      </c>
      <c r="BG28" s="235"/>
      <c r="BH28" s="235"/>
      <c r="BI28" s="235"/>
      <c r="BJ28" s="235"/>
      <c r="BK28" s="235"/>
      <c r="BL28" s="236"/>
      <c r="BM28" s="69">
        <v>21.102871</v>
      </c>
      <c r="BN28" s="70"/>
      <c r="BO28" s="70"/>
      <c r="BP28" s="70"/>
      <c r="BQ28" s="70"/>
      <c r="BR28" s="70"/>
      <c r="BS28" s="70"/>
      <c r="BT28" s="71"/>
      <c r="BU28" s="69">
        <f t="shared" si="2"/>
        <v>21.102871</v>
      </c>
      <c r="BV28" s="70"/>
      <c r="BW28" s="70"/>
      <c r="BX28" s="70"/>
      <c r="BY28" s="70"/>
      <c r="BZ28" s="70"/>
      <c r="CA28" s="70"/>
      <c r="CB28" s="71"/>
      <c r="CC28" s="69">
        <f t="shared" si="3"/>
        <v>21.102871</v>
      </c>
      <c r="CD28" s="70"/>
      <c r="CE28" s="70"/>
      <c r="CF28" s="70"/>
      <c r="CG28" s="70"/>
      <c r="CH28" s="70"/>
      <c r="CI28" s="70"/>
      <c r="CJ28" s="71"/>
    </row>
    <row r="29" spans="1:88" s="125" customFormat="1" ht="31.5" customHeight="1" x14ac:dyDescent="0.25">
      <c r="A29" s="119"/>
      <c r="B29" s="244">
        <v>2</v>
      </c>
      <c r="C29" s="244"/>
      <c r="D29" s="244"/>
      <c r="E29" s="244"/>
      <c r="F29" s="244"/>
      <c r="G29" s="222" t="s">
        <v>208</v>
      </c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13"/>
      <c r="AS29" s="214"/>
      <c r="AT29" s="214"/>
      <c r="AU29" s="214"/>
      <c r="AV29" s="214"/>
      <c r="AW29" s="214"/>
      <c r="AX29" s="215"/>
      <c r="AY29" s="213"/>
      <c r="AZ29" s="214"/>
      <c r="BA29" s="214"/>
      <c r="BB29" s="214"/>
      <c r="BC29" s="214"/>
      <c r="BD29" s="214"/>
      <c r="BE29" s="215"/>
      <c r="BF29" s="245"/>
      <c r="BG29" s="246"/>
      <c r="BH29" s="246"/>
      <c r="BI29" s="246"/>
      <c r="BJ29" s="246"/>
      <c r="BK29" s="246"/>
      <c r="BL29" s="247"/>
      <c r="BM29" s="72">
        <f>SUM(BM30:BT32)</f>
        <v>0</v>
      </c>
      <c r="BN29" s="73"/>
      <c r="BO29" s="73"/>
      <c r="BP29" s="73"/>
      <c r="BQ29" s="73"/>
      <c r="BR29" s="73"/>
      <c r="BS29" s="73"/>
      <c r="BT29" s="74"/>
      <c r="BU29" s="72">
        <f t="shared" ref="BU29" si="4">SUM(BU30:CB32)</f>
        <v>0</v>
      </c>
      <c r="BV29" s="73"/>
      <c r="BW29" s="73"/>
      <c r="BX29" s="73"/>
      <c r="BY29" s="73"/>
      <c r="BZ29" s="73"/>
      <c r="CA29" s="73"/>
      <c r="CB29" s="74"/>
      <c r="CC29" s="72">
        <f t="shared" ref="CC29" si="5">SUM(CC30:CJ32)</f>
        <v>0</v>
      </c>
      <c r="CD29" s="73"/>
      <c r="CE29" s="73"/>
      <c r="CF29" s="73"/>
      <c r="CG29" s="73"/>
      <c r="CH29" s="73"/>
      <c r="CI29" s="73"/>
      <c r="CJ29" s="74"/>
    </row>
    <row r="30" spans="1:88" ht="31.5" customHeight="1" x14ac:dyDescent="0.25">
      <c r="B30" s="249" t="s">
        <v>117</v>
      </c>
      <c r="C30" s="249"/>
      <c r="D30" s="249"/>
      <c r="E30" s="249"/>
      <c r="F30" s="249"/>
      <c r="G30" s="225" t="s">
        <v>209</v>
      </c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7"/>
      <c r="AD30" s="233">
        <v>2021</v>
      </c>
      <c r="AE30" s="233"/>
      <c r="AF30" s="233"/>
      <c r="AG30" s="233"/>
      <c r="AH30" s="233"/>
      <c r="AI30" s="233"/>
      <c r="AJ30" s="233"/>
      <c r="AK30" s="233">
        <v>2025</v>
      </c>
      <c r="AL30" s="233"/>
      <c r="AM30" s="233"/>
      <c r="AN30" s="233"/>
      <c r="AO30" s="233"/>
      <c r="AP30" s="233"/>
      <c r="AQ30" s="233"/>
      <c r="AR30" s="234">
        <f>AR24+AR25+AR26+AR27+AR28</f>
        <v>31593</v>
      </c>
      <c r="AS30" s="235"/>
      <c r="AT30" s="235"/>
      <c r="AU30" s="235"/>
      <c r="AV30" s="235"/>
      <c r="AW30" s="235"/>
      <c r="AX30" s="236"/>
      <c r="AY30" s="11">
        <f>AY24</f>
        <v>877</v>
      </c>
      <c r="AZ30" s="12"/>
      <c r="BA30" s="12"/>
      <c r="BB30" s="12"/>
      <c r="BC30" s="12"/>
      <c r="BD30" s="12"/>
      <c r="BE30" s="13"/>
      <c r="BF30" s="234" t="s">
        <v>72</v>
      </c>
      <c r="BG30" s="235"/>
      <c r="BH30" s="235"/>
      <c r="BI30" s="235"/>
      <c r="BJ30" s="235"/>
      <c r="BK30" s="235"/>
      <c r="BL30" s="236"/>
      <c r="BM30" s="69">
        <v>0</v>
      </c>
      <c r="BN30" s="70"/>
      <c r="BO30" s="70"/>
      <c r="BP30" s="70"/>
      <c r="BQ30" s="70"/>
      <c r="BR30" s="70"/>
      <c r="BS30" s="70"/>
      <c r="BT30" s="71"/>
      <c r="BU30" s="69">
        <f t="shared" ref="BU30:BU32" si="6">BM30</f>
        <v>0</v>
      </c>
      <c r="BV30" s="70"/>
      <c r="BW30" s="70"/>
      <c r="BX30" s="70"/>
      <c r="BY30" s="70"/>
      <c r="BZ30" s="70"/>
      <c r="CA30" s="70"/>
      <c r="CB30" s="71"/>
      <c r="CC30" s="69">
        <f t="shared" ref="CC30:CC32" si="7">BU30</f>
        <v>0</v>
      </c>
      <c r="CD30" s="70"/>
      <c r="CE30" s="70"/>
      <c r="CF30" s="70"/>
      <c r="CG30" s="70"/>
      <c r="CH30" s="70"/>
      <c r="CI30" s="70"/>
      <c r="CJ30" s="71"/>
    </row>
    <row r="31" spans="1:88" s="125" customFormat="1" ht="31.5" customHeight="1" x14ac:dyDescent="0.25">
      <c r="A31" s="119"/>
      <c r="B31" s="249" t="s">
        <v>118</v>
      </c>
      <c r="C31" s="249"/>
      <c r="D31" s="249"/>
      <c r="E31" s="249"/>
      <c r="F31" s="249"/>
      <c r="G31" s="225" t="s">
        <v>210</v>
      </c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7"/>
      <c r="AD31" s="233">
        <v>2021</v>
      </c>
      <c r="AE31" s="233"/>
      <c r="AF31" s="233"/>
      <c r="AG31" s="233"/>
      <c r="AH31" s="233"/>
      <c r="AI31" s="233"/>
      <c r="AJ31" s="233"/>
      <c r="AK31" s="233">
        <v>2025</v>
      </c>
      <c r="AL31" s="233"/>
      <c r="AM31" s="233"/>
      <c r="AN31" s="233"/>
      <c r="AO31" s="233"/>
      <c r="AP31" s="233"/>
      <c r="AQ31" s="233"/>
      <c r="AR31" s="234">
        <f>AR30</f>
        <v>31593</v>
      </c>
      <c r="AS31" s="235"/>
      <c r="AT31" s="235"/>
      <c r="AU31" s="235"/>
      <c r="AV31" s="235"/>
      <c r="AW31" s="235"/>
      <c r="AX31" s="236"/>
      <c r="AY31" s="11">
        <f>AY30</f>
        <v>877</v>
      </c>
      <c r="AZ31" s="12"/>
      <c r="BA31" s="12"/>
      <c r="BB31" s="12"/>
      <c r="BC31" s="12"/>
      <c r="BD31" s="12"/>
      <c r="BE31" s="13"/>
      <c r="BF31" s="234" t="s">
        <v>72</v>
      </c>
      <c r="BG31" s="235"/>
      <c r="BH31" s="235"/>
      <c r="BI31" s="235"/>
      <c r="BJ31" s="235"/>
      <c r="BK31" s="235"/>
      <c r="BL31" s="236"/>
      <c r="BM31" s="69">
        <v>0</v>
      </c>
      <c r="BN31" s="70"/>
      <c r="BO31" s="70"/>
      <c r="BP31" s="70"/>
      <c r="BQ31" s="70"/>
      <c r="BR31" s="70"/>
      <c r="BS31" s="70"/>
      <c r="BT31" s="71"/>
      <c r="BU31" s="69">
        <f t="shared" si="6"/>
        <v>0</v>
      </c>
      <c r="BV31" s="70"/>
      <c r="BW31" s="70"/>
      <c r="BX31" s="70"/>
      <c r="BY31" s="70"/>
      <c r="BZ31" s="70"/>
      <c r="CA31" s="70"/>
      <c r="CB31" s="71"/>
      <c r="CC31" s="69">
        <f t="shared" si="7"/>
        <v>0</v>
      </c>
      <c r="CD31" s="70"/>
      <c r="CE31" s="70"/>
      <c r="CF31" s="70"/>
      <c r="CG31" s="70"/>
      <c r="CH31" s="70"/>
      <c r="CI31" s="70"/>
      <c r="CJ31" s="71"/>
    </row>
    <row r="32" spans="1:88" ht="31.5" customHeight="1" x14ac:dyDescent="0.25">
      <c r="B32" s="249" t="s">
        <v>119</v>
      </c>
      <c r="C32" s="249"/>
      <c r="D32" s="249"/>
      <c r="E32" s="249"/>
      <c r="F32" s="249"/>
      <c r="G32" s="225" t="s">
        <v>211</v>
      </c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7"/>
      <c r="AD32" s="233">
        <v>2021</v>
      </c>
      <c r="AE32" s="233"/>
      <c r="AF32" s="233"/>
      <c r="AG32" s="233"/>
      <c r="AH32" s="233"/>
      <c r="AI32" s="233"/>
      <c r="AJ32" s="233"/>
      <c r="AK32" s="233">
        <v>2025</v>
      </c>
      <c r="AL32" s="233"/>
      <c r="AM32" s="233"/>
      <c r="AN32" s="233"/>
      <c r="AO32" s="233"/>
      <c r="AP32" s="233"/>
      <c r="AQ32" s="233"/>
      <c r="AR32" s="234">
        <f>AR30</f>
        <v>31593</v>
      </c>
      <c r="AS32" s="235"/>
      <c r="AT32" s="235"/>
      <c r="AU32" s="235"/>
      <c r="AV32" s="235"/>
      <c r="AW32" s="235"/>
      <c r="AX32" s="236"/>
      <c r="AY32" s="11">
        <f>AY30</f>
        <v>877</v>
      </c>
      <c r="AZ32" s="12"/>
      <c r="BA32" s="12"/>
      <c r="BB32" s="12"/>
      <c r="BC32" s="12"/>
      <c r="BD32" s="12"/>
      <c r="BE32" s="13"/>
      <c r="BF32" s="234" t="s">
        <v>72</v>
      </c>
      <c r="BG32" s="235"/>
      <c r="BH32" s="235"/>
      <c r="BI32" s="235"/>
      <c r="BJ32" s="235"/>
      <c r="BK32" s="235"/>
      <c r="BL32" s="236"/>
      <c r="BM32" s="69">
        <v>0</v>
      </c>
      <c r="BN32" s="70"/>
      <c r="BO32" s="70"/>
      <c r="BP32" s="70"/>
      <c r="BQ32" s="70"/>
      <c r="BR32" s="70"/>
      <c r="BS32" s="70"/>
      <c r="BT32" s="71"/>
      <c r="BU32" s="69">
        <f t="shared" si="6"/>
        <v>0</v>
      </c>
      <c r="BV32" s="70"/>
      <c r="BW32" s="70"/>
      <c r="BX32" s="70"/>
      <c r="BY32" s="70"/>
      <c r="BZ32" s="70"/>
      <c r="CA32" s="70"/>
      <c r="CB32" s="71"/>
      <c r="CC32" s="69">
        <f t="shared" si="7"/>
        <v>0</v>
      </c>
      <c r="CD32" s="70"/>
      <c r="CE32" s="70"/>
      <c r="CF32" s="70"/>
      <c r="CG32" s="70"/>
      <c r="CH32" s="70"/>
      <c r="CI32" s="70"/>
      <c r="CJ32" s="71"/>
    </row>
    <row r="33" spans="1:99" ht="15" customHeight="1" x14ac:dyDescent="0.25">
      <c r="B33" s="62" t="s">
        <v>174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4"/>
      <c r="AD33" s="65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7"/>
      <c r="AR33" s="11"/>
      <c r="AS33" s="12"/>
      <c r="AT33" s="12"/>
      <c r="AU33" s="12"/>
      <c r="AV33" s="12"/>
      <c r="AW33" s="12"/>
      <c r="AX33" s="13"/>
      <c r="AY33" s="11"/>
      <c r="AZ33" s="12"/>
      <c r="BA33" s="12"/>
      <c r="BB33" s="12"/>
      <c r="BC33" s="12"/>
      <c r="BD33" s="12"/>
      <c r="BE33" s="13"/>
      <c r="BF33" s="116"/>
      <c r="BG33" s="117"/>
      <c r="BH33" s="117"/>
      <c r="BI33" s="117"/>
      <c r="BJ33" s="117"/>
      <c r="BK33" s="117"/>
      <c r="BL33" s="118"/>
      <c r="BM33" s="59">
        <f>BM23+BM29</f>
        <v>60.561619999999998</v>
      </c>
      <c r="BN33" s="60"/>
      <c r="BO33" s="60"/>
      <c r="BP33" s="60"/>
      <c r="BQ33" s="60"/>
      <c r="BR33" s="60"/>
      <c r="BS33" s="60"/>
      <c r="BT33" s="61"/>
      <c r="BU33" s="59">
        <f>SUM(BU24:CB28)</f>
        <v>60.561619999999998</v>
      </c>
      <c r="BV33" s="60"/>
      <c r="BW33" s="60"/>
      <c r="BX33" s="60"/>
      <c r="BY33" s="60"/>
      <c r="BZ33" s="60"/>
      <c r="CA33" s="60"/>
      <c r="CB33" s="61"/>
      <c r="CC33" s="59">
        <f>SUM(CC24:CJ28)</f>
        <v>60.561619999999998</v>
      </c>
      <c r="CD33" s="60"/>
      <c r="CE33" s="60"/>
      <c r="CF33" s="60"/>
      <c r="CG33" s="60"/>
      <c r="CH33" s="60"/>
      <c r="CI33" s="60"/>
      <c r="CJ33" s="61"/>
    </row>
    <row r="35" spans="1:99" x14ac:dyDescent="0.25">
      <c r="A35" s="131" t="s">
        <v>39</v>
      </c>
      <c r="B35" s="89" t="s">
        <v>40</v>
      </c>
    </row>
    <row r="36" spans="1:99" ht="18.75" customHeight="1" x14ac:dyDescent="0.25">
      <c r="A36" s="88" t="s">
        <v>41</v>
      </c>
      <c r="B36" s="91" t="s">
        <v>27</v>
      </c>
      <c r="C36" s="92"/>
      <c r="D36" s="92"/>
      <c r="E36" s="92"/>
      <c r="F36" s="93"/>
      <c r="G36" s="91" t="s">
        <v>42</v>
      </c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3"/>
      <c r="Z36" s="90" t="s">
        <v>43</v>
      </c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33" t="s">
        <v>44</v>
      </c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</row>
    <row r="37" spans="1:99" ht="18.75" customHeight="1" x14ac:dyDescent="0.25">
      <c r="B37" s="94"/>
      <c r="C37" s="95"/>
      <c r="D37" s="95"/>
      <c r="E37" s="95"/>
      <c r="F37" s="96"/>
      <c r="G37" s="94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6"/>
      <c r="Z37" s="11" t="s">
        <v>45</v>
      </c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3"/>
      <c r="AT37" s="90" t="s">
        <v>46</v>
      </c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</row>
    <row r="38" spans="1:99" x14ac:dyDescent="0.25">
      <c r="B38" s="97"/>
      <c r="C38" s="98"/>
      <c r="D38" s="98"/>
      <c r="E38" s="98"/>
      <c r="F38" s="99"/>
      <c r="G38" s="97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9"/>
      <c r="Z38" s="116" t="s">
        <v>47</v>
      </c>
      <c r="AA38" s="117"/>
      <c r="AB38" s="117"/>
      <c r="AC38" s="117"/>
      <c r="AD38" s="117"/>
      <c r="AE38" s="117"/>
      <c r="AF38" s="117"/>
      <c r="AG38" s="117"/>
      <c r="AH38" s="117"/>
      <c r="AI38" s="118"/>
      <c r="AJ38" s="116" t="s">
        <v>48</v>
      </c>
      <c r="AK38" s="117"/>
      <c r="AL38" s="117"/>
      <c r="AM38" s="117"/>
      <c r="AN38" s="117"/>
      <c r="AO38" s="117"/>
      <c r="AP38" s="117"/>
      <c r="AQ38" s="117"/>
      <c r="AR38" s="117"/>
      <c r="AS38" s="118"/>
      <c r="AT38" s="116" t="s">
        <v>47</v>
      </c>
      <c r="AU38" s="117"/>
      <c r="AV38" s="117"/>
      <c r="AW38" s="117"/>
      <c r="AX38" s="117"/>
      <c r="AY38" s="117"/>
      <c r="AZ38" s="117"/>
      <c r="BA38" s="117"/>
      <c r="BB38" s="117"/>
      <c r="BC38" s="118"/>
      <c r="BD38" s="116" t="s">
        <v>48</v>
      </c>
      <c r="BE38" s="117"/>
      <c r="BF38" s="117"/>
      <c r="BG38" s="117"/>
      <c r="BH38" s="117"/>
      <c r="BI38" s="117"/>
      <c r="BJ38" s="117"/>
      <c r="BK38" s="117"/>
      <c r="BL38" s="117"/>
      <c r="BM38" s="118"/>
      <c r="BN38" s="32" t="s">
        <v>49</v>
      </c>
      <c r="BO38" s="32"/>
      <c r="BP38" s="32"/>
      <c r="BQ38" s="32"/>
      <c r="BR38" s="32"/>
      <c r="BS38" s="32"/>
      <c r="BT38" s="32"/>
      <c r="BU38" s="32"/>
      <c r="BV38" s="32"/>
      <c r="BW38" s="32"/>
      <c r="BX38" s="32" t="s">
        <v>50</v>
      </c>
      <c r="BY38" s="32"/>
      <c r="BZ38" s="32"/>
      <c r="CA38" s="32"/>
      <c r="CB38" s="32"/>
      <c r="CC38" s="32"/>
      <c r="CD38" s="32"/>
      <c r="CE38" s="32"/>
      <c r="CF38" s="32"/>
      <c r="CG38" s="32"/>
      <c r="CH38" s="32" t="s">
        <v>51</v>
      </c>
      <c r="CI38" s="32"/>
      <c r="CJ38" s="32"/>
      <c r="CK38" s="32"/>
      <c r="CL38" s="32"/>
      <c r="CM38" s="32"/>
      <c r="CN38" s="32"/>
      <c r="CO38" s="32"/>
      <c r="CP38" s="32"/>
      <c r="CQ38" s="32"/>
    </row>
    <row r="39" spans="1:99" s="141" customFormat="1" ht="14.25" x14ac:dyDescent="0.2">
      <c r="A39" s="132"/>
      <c r="B39" s="133">
        <v>1</v>
      </c>
      <c r="C39" s="133"/>
      <c r="D39" s="133"/>
      <c r="E39" s="133"/>
      <c r="F39" s="133"/>
      <c r="G39" s="134" t="s">
        <v>52</v>
      </c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6"/>
      <c r="Z39" s="137">
        <f>Z40</f>
        <v>50.468016666666671</v>
      </c>
      <c r="AA39" s="138"/>
      <c r="AB39" s="138"/>
      <c r="AC39" s="138"/>
      <c r="AD39" s="138"/>
      <c r="AE39" s="138"/>
      <c r="AF39" s="138"/>
      <c r="AG39" s="138"/>
      <c r="AH39" s="138"/>
      <c r="AI39" s="139"/>
      <c r="AJ39" s="137">
        <f>AJ40</f>
        <v>60.561619999999998</v>
      </c>
      <c r="AK39" s="138"/>
      <c r="AL39" s="138"/>
      <c r="AM39" s="138"/>
      <c r="AN39" s="138"/>
      <c r="AO39" s="138"/>
      <c r="AP39" s="138"/>
      <c r="AQ39" s="138"/>
      <c r="AR39" s="138"/>
      <c r="AS39" s="139"/>
      <c r="AT39" s="137">
        <f>AT40</f>
        <v>8.0612595000000009E-2</v>
      </c>
      <c r="AU39" s="138"/>
      <c r="AV39" s="138"/>
      <c r="AW39" s="138"/>
      <c r="AX39" s="138"/>
      <c r="AY39" s="138"/>
      <c r="AZ39" s="138"/>
      <c r="BA39" s="138"/>
      <c r="BB39" s="138"/>
      <c r="BC39" s="139"/>
      <c r="BD39" s="137">
        <f>BD40</f>
        <v>9.5967374999999994E-2</v>
      </c>
      <c r="BE39" s="138"/>
      <c r="BF39" s="138"/>
      <c r="BG39" s="138"/>
      <c r="BH39" s="138"/>
      <c r="BI39" s="138"/>
      <c r="BJ39" s="138"/>
      <c r="BK39" s="138"/>
      <c r="BL39" s="138"/>
      <c r="BM39" s="139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</row>
    <row r="40" spans="1:99" ht="27" customHeight="1" x14ac:dyDescent="0.25">
      <c r="B40" s="90" t="s">
        <v>3</v>
      </c>
      <c r="C40" s="90"/>
      <c r="D40" s="90"/>
      <c r="E40" s="90"/>
      <c r="F40" s="90"/>
      <c r="G40" s="228" t="s">
        <v>55</v>
      </c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28"/>
      <c r="Z40" s="146">
        <f>SUM(Z42:AI44)</f>
        <v>50.468016666666671</v>
      </c>
      <c r="AA40" s="147"/>
      <c r="AB40" s="147"/>
      <c r="AC40" s="147"/>
      <c r="AD40" s="147"/>
      <c r="AE40" s="147"/>
      <c r="AF40" s="147"/>
      <c r="AG40" s="147"/>
      <c r="AH40" s="147"/>
      <c r="AI40" s="148"/>
      <c r="AJ40" s="146">
        <f>SUM(AJ42:AS44)</f>
        <v>60.561619999999998</v>
      </c>
      <c r="AK40" s="147"/>
      <c r="AL40" s="147"/>
      <c r="AM40" s="147"/>
      <c r="AN40" s="147"/>
      <c r="AO40" s="147"/>
      <c r="AP40" s="147"/>
      <c r="AQ40" s="147"/>
      <c r="AR40" s="147"/>
      <c r="AS40" s="148"/>
      <c r="AT40" s="146">
        <f>SUM(AT42:BC44)</f>
        <v>8.0612595000000009E-2</v>
      </c>
      <c r="AU40" s="147"/>
      <c r="AV40" s="147"/>
      <c r="AW40" s="147"/>
      <c r="AX40" s="147"/>
      <c r="AY40" s="147"/>
      <c r="AZ40" s="147"/>
      <c r="BA40" s="147"/>
      <c r="BB40" s="147"/>
      <c r="BC40" s="148"/>
      <c r="BD40" s="146">
        <f>SUM(BD42:BM44)</f>
        <v>9.5967374999999994E-2</v>
      </c>
      <c r="BE40" s="147"/>
      <c r="BF40" s="147"/>
      <c r="BG40" s="147"/>
      <c r="BH40" s="147"/>
      <c r="BI40" s="147"/>
      <c r="BJ40" s="147"/>
      <c r="BK40" s="147"/>
      <c r="BL40" s="147"/>
      <c r="BM40" s="14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</row>
    <row r="41" spans="1:99" ht="14.25" customHeight="1" x14ac:dyDescent="0.25">
      <c r="B41" s="142"/>
      <c r="C41" s="142"/>
      <c r="D41" s="142"/>
      <c r="E41" s="142"/>
      <c r="F41" s="142"/>
      <c r="G41" s="229" t="s">
        <v>128</v>
      </c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146"/>
      <c r="AA41" s="147"/>
      <c r="AB41" s="147"/>
      <c r="AC41" s="147"/>
      <c r="AD41" s="147"/>
      <c r="AE41" s="147"/>
      <c r="AF41" s="147"/>
      <c r="AG41" s="147"/>
      <c r="AH41" s="147"/>
      <c r="AI41" s="148"/>
      <c r="AJ41" s="146"/>
      <c r="AK41" s="147"/>
      <c r="AL41" s="147"/>
      <c r="AM41" s="147"/>
      <c r="AN41" s="147"/>
      <c r="AO41" s="147"/>
      <c r="AP41" s="147"/>
      <c r="AQ41" s="147"/>
      <c r="AR41" s="147"/>
      <c r="AS41" s="148"/>
      <c r="AT41" s="146"/>
      <c r="AU41" s="147"/>
      <c r="AV41" s="147"/>
      <c r="AW41" s="147"/>
      <c r="AX41" s="147"/>
      <c r="AY41" s="147"/>
      <c r="AZ41" s="147"/>
      <c r="BA41" s="147"/>
      <c r="BB41" s="147"/>
      <c r="BC41" s="148"/>
      <c r="BD41" s="146"/>
      <c r="BE41" s="147"/>
      <c r="BF41" s="147"/>
      <c r="BG41" s="147"/>
      <c r="BH41" s="147"/>
      <c r="BI41" s="147"/>
      <c r="BJ41" s="147"/>
      <c r="BK41" s="147"/>
      <c r="BL41" s="147"/>
      <c r="BM41" s="14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</row>
    <row r="42" spans="1:99" ht="30" customHeight="1" x14ac:dyDescent="0.25">
      <c r="B42" s="230" t="s">
        <v>175</v>
      </c>
      <c r="C42" s="230"/>
      <c r="D42" s="230"/>
      <c r="E42" s="230"/>
      <c r="F42" s="230"/>
      <c r="G42" s="149" t="s">
        <v>212</v>
      </c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1"/>
      <c r="Z42" s="146">
        <f>AJ42/1.2</f>
        <v>3.4923475000000002</v>
      </c>
      <c r="AA42" s="147"/>
      <c r="AB42" s="147"/>
      <c r="AC42" s="147"/>
      <c r="AD42" s="147"/>
      <c r="AE42" s="147"/>
      <c r="AF42" s="147"/>
      <c r="AG42" s="147"/>
      <c r="AH42" s="147"/>
      <c r="AI42" s="148"/>
      <c r="AJ42" s="146">
        <v>4.190817</v>
      </c>
      <c r="AK42" s="147"/>
      <c r="AL42" s="147"/>
      <c r="AM42" s="147"/>
      <c r="AN42" s="147"/>
      <c r="AO42" s="147"/>
      <c r="AP42" s="147"/>
      <c r="AQ42" s="147"/>
      <c r="AR42" s="147"/>
      <c r="AS42" s="148"/>
      <c r="AT42" s="146">
        <f>(73080.41+0.05*73080.41)/1000000</f>
        <v>7.6734430500000006E-2</v>
      </c>
      <c r="AU42" s="147"/>
      <c r="AV42" s="147"/>
      <c r="AW42" s="147"/>
      <c r="AX42" s="147"/>
      <c r="AY42" s="147"/>
      <c r="AZ42" s="147"/>
      <c r="BA42" s="147"/>
      <c r="BB42" s="147"/>
      <c r="BC42" s="148"/>
      <c r="BD42" s="146">
        <f>(73080.41*1.2+0.05*73080.41)/1000000</f>
        <v>9.1350512499999995E-2</v>
      </c>
      <c r="BE42" s="147"/>
      <c r="BF42" s="147"/>
      <c r="BG42" s="147"/>
      <c r="BH42" s="147"/>
      <c r="BI42" s="147"/>
      <c r="BJ42" s="147"/>
      <c r="BK42" s="147"/>
      <c r="BL42" s="147"/>
      <c r="BM42" s="14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</row>
    <row r="43" spans="1:99" ht="30" customHeight="1" x14ac:dyDescent="0.25">
      <c r="B43" s="230" t="s">
        <v>176</v>
      </c>
      <c r="C43" s="230"/>
      <c r="D43" s="230"/>
      <c r="E43" s="230"/>
      <c r="F43" s="230"/>
      <c r="G43" s="149" t="s">
        <v>213</v>
      </c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1"/>
      <c r="Z43" s="146">
        <f t="shared" ref="Z43:Z44" si="8">AJ43/1.2</f>
        <v>11.7439175</v>
      </c>
      <c r="AA43" s="147"/>
      <c r="AB43" s="147"/>
      <c r="AC43" s="147"/>
      <c r="AD43" s="147"/>
      <c r="AE43" s="147"/>
      <c r="AF43" s="147"/>
      <c r="AG43" s="147"/>
      <c r="AH43" s="147"/>
      <c r="AI43" s="148"/>
      <c r="AJ43" s="146">
        <v>14.092701</v>
      </c>
      <c r="AK43" s="147"/>
      <c r="AL43" s="147"/>
      <c r="AM43" s="147"/>
      <c r="AN43" s="147"/>
      <c r="AO43" s="147"/>
      <c r="AP43" s="147"/>
      <c r="AQ43" s="147"/>
      <c r="AR43" s="147"/>
      <c r="AS43" s="148"/>
      <c r="AT43" s="146"/>
      <c r="AU43" s="147"/>
      <c r="AV43" s="147"/>
      <c r="AW43" s="147"/>
      <c r="AX43" s="147"/>
      <c r="AY43" s="147"/>
      <c r="AZ43" s="147"/>
      <c r="BA43" s="147"/>
      <c r="BB43" s="147"/>
      <c r="BC43" s="148"/>
      <c r="BD43" s="146"/>
      <c r="BE43" s="147"/>
      <c r="BF43" s="147"/>
      <c r="BG43" s="147"/>
      <c r="BH43" s="147"/>
      <c r="BI43" s="147"/>
      <c r="BJ43" s="147"/>
      <c r="BK43" s="147"/>
      <c r="BL43" s="147"/>
      <c r="BM43" s="14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</row>
    <row r="44" spans="1:99" x14ac:dyDescent="0.25">
      <c r="B44" s="230" t="s">
        <v>177</v>
      </c>
      <c r="C44" s="230"/>
      <c r="D44" s="230"/>
      <c r="E44" s="230"/>
      <c r="F44" s="230"/>
      <c r="G44" s="149" t="s">
        <v>214</v>
      </c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1"/>
      <c r="Z44" s="146">
        <f t="shared" si="8"/>
        <v>35.231751666666668</v>
      </c>
      <c r="AA44" s="147"/>
      <c r="AB44" s="147"/>
      <c r="AC44" s="147"/>
      <c r="AD44" s="147"/>
      <c r="AE44" s="147"/>
      <c r="AF44" s="147"/>
      <c r="AG44" s="147"/>
      <c r="AH44" s="147"/>
      <c r="AI44" s="148"/>
      <c r="AJ44" s="146">
        <v>42.278101999999997</v>
      </c>
      <c r="AK44" s="147"/>
      <c r="AL44" s="147"/>
      <c r="AM44" s="147"/>
      <c r="AN44" s="147"/>
      <c r="AO44" s="147"/>
      <c r="AP44" s="147"/>
      <c r="AQ44" s="147"/>
      <c r="AR44" s="147"/>
      <c r="AS44" s="148"/>
      <c r="AT44" s="146">
        <f>(3693.49+0.05*3693.49)/1000000</f>
        <v>3.8781644999999997E-3</v>
      </c>
      <c r="AU44" s="147"/>
      <c r="AV44" s="147"/>
      <c r="AW44" s="147"/>
      <c r="AX44" s="147"/>
      <c r="AY44" s="147"/>
      <c r="AZ44" s="147"/>
      <c r="BA44" s="147"/>
      <c r="BB44" s="147"/>
      <c r="BC44" s="148"/>
      <c r="BD44" s="146">
        <f>(3693.49*1.2+0.05*3693.49)/1000000</f>
        <v>4.6168624999999991E-3</v>
      </c>
      <c r="BE44" s="147"/>
      <c r="BF44" s="147"/>
      <c r="BG44" s="147"/>
      <c r="BH44" s="147"/>
      <c r="BI44" s="147"/>
      <c r="BJ44" s="147"/>
      <c r="BK44" s="147"/>
      <c r="BL44" s="147"/>
      <c r="BM44" s="14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</row>
    <row r="45" spans="1:99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</row>
    <row r="46" spans="1:99" x14ac:dyDescent="0.25">
      <c r="A46" s="88" t="s">
        <v>56</v>
      </c>
      <c r="B46" s="1" t="s">
        <v>57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</row>
    <row r="47" spans="1:99" ht="36.75" customHeight="1" x14ac:dyDescent="0.25">
      <c r="B47" s="4" t="s">
        <v>218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</row>
    <row r="50" spans="1:103" s="111" customFormat="1" ht="15.75" x14ac:dyDescent="0.25">
      <c r="A50" s="77" t="s">
        <v>58</v>
      </c>
      <c r="B50" s="86" t="s">
        <v>59</v>
      </c>
      <c r="C50" s="86"/>
      <c r="D50" s="86"/>
    </row>
    <row r="51" spans="1:103" x14ac:dyDescent="0.25">
      <c r="B51" s="3"/>
    </row>
    <row r="52" spans="1:103" ht="20.25" customHeight="1" x14ac:dyDescent="0.25">
      <c r="B52" s="112" t="s">
        <v>132</v>
      </c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</row>
    <row r="53" spans="1:103" x14ac:dyDescent="0.25">
      <c r="B53" s="156" t="s">
        <v>60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8"/>
      <c r="Z53" s="159" t="s">
        <v>61</v>
      </c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  <c r="AL53" s="160"/>
      <c r="AM53" s="161"/>
      <c r="AN53" s="159" t="s">
        <v>62</v>
      </c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1"/>
      <c r="BB53" s="133" t="s">
        <v>31</v>
      </c>
      <c r="BC53" s="133"/>
      <c r="BD53" s="133"/>
      <c r="BE53" s="133"/>
      <c r="BF53" s="133"/>
    </row>
    <row r="54" spans="1:103" ht="64.5" customHeight="1" x14ac:dyDescent="0.25">
      <c r="A54" s="87" t="s">
        <v>63</v>
      </c>
      <c r="B54" s="84" t="s">
        <v>64</v>
      </c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162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4"/>
      <c r="AN54" s="162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4"/>
      <c r="BB54" s="33"/>
      <c r="BC54" s="33"/>
      <c r="BD54" s="33"/>
      <c r="BE54" s="33"/>
      <c r="BF54" s="33"/>
    </row>
    <row r="56" spans="1:103" ht="33" customHeight="1" x14ac:dyDescent="0.25">
      <c r="B56" s="104" t="s">
        <v>181</v>
      </c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104"/>
      <c r="BO56" s="104"/>
      <c r="BP56" s="104"/>
      <c r="BQ56" s="104"/>
      <c r="BR56" s="104"/>
      <c r="BS56" s="104"/>
      <c r="BT56" s="104"/>
      <c r="BU56" s="104"/>
      <c r="BV56" s="104"/>
      <c r="BW56" s="104"/>
      <c r="BX56" s="165"/>
      <c r="BY56" s="165"/>
      <c r="BZ56" s="165"/>
      <c r="CA56" s="165"/>
      <c r="CB56" s="165"/>
      <c r="CC56" s="165"/>
      <c r="CD56" s="165"/>
      <c r="CE56" s="165"/>
      <c r="CF56" s="165"/>
      <c r="CG56" s="165"/>
      <c r="CH56" s="165"/>
      <c r="CI56" s="165"/>
      <c r="CJ56" s="165"/>
      <c r="CK56" s="165"/>
      <c r="CL56" s="165"/>
      <c r="CM56" s="165"/>
      <c r="CN56" s="165"/>
      <c r="CO56" s="165"/>
      <c r="CP56" s="165"/>
      <c r="CQ56" s="165"/>
      <c r="CR56" s="165"/>
      <c r="CS56" s="165"/>
      <c r="CT56" s="165"/>
      <c r="CU56" s="165"/>
      <c r="CV56" s="166"/>
      <c r="CW56" s="166"/>
      <c r="CX56" s="166"/>
      <c r="CY56" s="166"/>
    </row>
    <row r="57" spans="1:103" ht="31.5" customHeight="1" x14ac:dyDescent="0.25">
      <c r="B57" s="167" t="s">
        <v>60</v>
      </c>
      <c r="C57" s="167"/>
      <c r="D57" s="167"/>
      <c r="E57" s="167"/>
      <c r="F57" s="167"/>
      <c r="G57" s="167"/>
      <c r="H57" s="167"/>
      <c r="I57" s="167"/>
      <c r="J57" s="167"/>
      <c r="K57" s="167" t="s">
        <v>66</v>
      </c>
      <c r="L57" s="167"/>
      <c r="M57" s="167"/>
      <c r="N57" s="167"/>
      <c r="O57" s="167"/>
      <c r="P57" s="191" t="s">
        <v>67</v>
      </c>
      <c r="Q57" s="192"/>
      <c r="R57" s="192"/>
      <c r="S57" s="192"/>
      <c r="T57" s="192"/>
      <c r="U57" s="192"/>
      <c r="V57" s="192"/>
      <c r="W57" s="192"/>
      <c r="X57" s="192"/>
      <c r="Y57" s="193"/>
      <c r="Z57" s="191" t="s">
        <v>22</v>
      </c>
      <c r="AA57" s="192"/>
      <c r="AB57" s="192"/>
      <c r="AC57" s="192"/>
      <c r="AD57" s="192"/>
      <c r="AE57" s="192"/>
      <c r="AF57" s="192"/>
      <c r="AG57" s="192"/>
      <c r="AH57" s="192"/>
      <c r="AI57" s="193"/>
      <c r="AJ57" s="191" t="s">
        <v>179</v>
      </c>
      <c r="AK57" s="192"/>
      <c r="AL57" s="192"/>
      <c r="AM57" s="192"/>
      <c r="AN57" s="192"/>
      <c r="AO57" s="192"/>
      <c r="AP57" s="192"/>
      <c r="AQ57" s="192"/>
      <c r="AR57" s="192"/>
      <c r="AS57" s="193"/>
      <c r="AT57" s="191" t="s">
        <v>180</v>
      </c>
      <c r="AU57" s="192"/>
      <c r="AV57" s="192"/>
      <c r="AW57" s="192"/>
      <c r="AX57" s="192"/>
      <c r="AY57" s="192"/>
      <c r="AZ57" s="192"/>
      <c r="BA57" s="192"/>
      <c r="BB57" s="192"/>
      <c r="BC57" s="193"/>
      <c r="BD57" s="191" t="s">
        <v>155</v>
      </c>
      <c r="BE57" s="192"/>
      <c r="BF57" s="192"/>
      <c r="BG57" s="192"/>
      <c r="BH57" s="192"/>
      <c r="BI57" s="192"/>
      <c r="BJ57" s="192"/>
      <c r="BK57" s="192"/>
      <c r="BL57" s="192"/>
      <c r="BM57" s="193"/>
      <c r="BN57" s="191" t="s">
        <v>187</v>
      </c>
      <c r="BO57" s="192"/>
      <c r="BP57" s="192"/>
      <c r="BQ57" s="192"/>
      <c r="BR57" s="192"/>
      <c r="BS57" s="192"/>
      <c r="BT57" s="192"/>
      <c r="BU57" s="192"/>
      <c r="BV57" s="192"/>
      <c r="BW57" s="193"/>
      <c r="BX57" s="169"/>
      <c r="BY57" s="169"/>
      <c r="BZ57" s="169"/>
      <c r="CA57" s="169"/>
      <c r="CB57" s="169"/>
      <c r="CC57" s="169"/>
      <c r="CD57" s="169"/>
      <c r="CE57" s="169"/>
      <c r="CF57" s="169"/>
      <c r="CG57" s="169"/>
      <c r="CH57" s="169"/>
      <c r="CI57" s="169"/>
      <c r="CJ57" s="169"/>
      <c r="CK57" s="169"/>
      <c r="CL57" s="169"/>
      <c r="CM57" s="169"/>
      <c r="CN57" s="169"/>
      <c r="CO57" s="169"/>
      <c r="CP57" s="169"/>
      <c r="CQ57" s="169"/>
      <c r="CR57" s="169"/>
      <c r="CS57" s="169"/>
      <c r="CT57" s="169"/>
      <c r="CU57" s="169"/>
    </row>
    <row r="58" spans="1:103" ht="31.5" customHeight="1" x14ac:dyDescent="0.25"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1" t="s">
        <v>68</v>
      </c>
      <c r="Q58" s="12"/>
      <c r="R58" s="12"/>
      <c r="S58" s="12"/>
      <c r="T58" s="13"/>
      <c r="U58" s="11" t="s">
        <v>69</v>
      </c>
      <c r="V58" s="12"/>
      <c r="W58" s="12"/>
      <c r="X58" s="12"/>
      <c r="Y58" s="13"/>
      <c r="Z58" s="11" t="s">
        <v>68</v>
      </c>
      <c r="AA58" s="12"/>
      <c r="AB58" s="12"/>
      <c r="AC58" s="12"/>
      <c r="AD58" s="13"/>
      <c r="AE58" s="11" t="s">
        <v>69</v>
      </c>
      <c r="AF58" s="12"/>
      <c r="AG58" s="12"/>
      <c r="AH58" s="12"/>
      <c r="AI58" s="13"/>
      <c r="AJ58" s="11" t="s">
        <v>68</v>
      </c>
      <c r="AK58" s="12"/>
      <c r="AL58" s="12"/>
      <c r="AM58" s="12"/>
      <c r="AN58" s="13"/>
      <c r="AO58" s="11" t="s">
        <v>69</v>
      </c>
      <c r="AP58" s="12"/>
      <c r="AQ58" s="12"/>
      <c r="AR58" s="12"/>
      <c r="AS58" s="13"/>
      <c r="AT58" s="11" t="s">
        <v>68</v>
      </c>
      <c r="AU58" s="12"/>
      <c r="AV58" s="12"/>
      <c r="AW58" s="12"/>
      <c r="AX58" s="13"/>
      <c r="AY58" s="11" t="s">
        <v>69</v>
      </c>
      <c r="AZ58" s="12"/>
      <c r="BA58" s="12"/>
      <c r="BB58" s="12"/>
      <c r="BC58" s="13"/>
      <c r="BD58" s="11" t="s">
        <v>68</v>
      </c>
      <c r="BE58" s="12"/>
      <c r="BF58" s="12"/>
      <c r="BG58" s="12"/>
      <c r="BH58" s="13"/>
      <c r="BI58" s="11" t="s">
        <v>69</v>
      </c>
      <c r="BJ58" s="12"/>
      <c r="BK58" s="12"/>
      <c r="BL58" s="12"/>
      <c r="BM58" s="13"/>
      <c r="BN58" s="11" t="s">
        <v>68</v>
      </c>
      <c r="BO58" s="12"/>
      <c r="BP58" s="12"/>
      <c r="BQ58" s="12"/>
      <c r="BR58" s="13"/>
      <c r="BS58" s="11" t="s">
        <v>69</v>
      </c>
      <c r="BT58" s="12"/>
      <c r="BU58" s="12"/>
      <c r="BV58" s="12"/>
      <c r="BW58" s="13"/>
      <c r="BX58" s="170"/>
      <c r="BY58" s="170"/>
      <c r="BZ58" s="170"/>
      <c r="CA58" s="170"/>
      <c r="CB58" s="170"/>
      <c r="CC58" s="170"/>
      <c r="CD58" s="170"/>
      <c r="CE58" s="170"/>
      <c r="CF58" s="170"/>
      <c r="CG58" s="170"/>
      <c r="CH58" s="170"/>
      <c r="CI58" s="170"/>
      <c r="CJ58" s="170"/>
      <c r="CK58" s="170"/>
      <c r="CL58" s="170"/>
      <c r="CM58" s="170"/>
      <c r="CN58" s="170"/>
      <c r="CO58" s="170"/>
      <c r="CP58" s="170"/>
      <c r="CQ58" s="170"/>
      <c r="CR58" s="170"/>
      <c r="CS58" s="170"/>
      <c r="CT58" s="170"/>
      <c r="CU58" s="170"/>
    </row>
    <row r="59" spans="1:103" x14ac:dyDescent="0.25">
      <c r="A59" s="88" t="s">
        <v>65</v>
      </c>
      <c r="B59" s="152" t="s">
        <v>136</v>
      </c>
      <c r="C59" s="153"/>
      <c r="D59" s="153"/>
      <c r="E59" s="153"/>
      <c r="F59" s="153"/>
      <c r="G59" s="153"/>
      <c r="H59" s="153"/>
      <c r="I59" s="153"/>
      <c r="J59" s="154"/>
      <c r="K59" s="116" t="s">
        <v>70</v>
      </c>
      <c r="L59" s="117"/>
      <c r="M59" s="117"/>
      <c r="N59" s="117"/>
      <c r="O59" s="118"/>
      <c r="P59" s="232">
        <f>BM24</f>
        <v>5.6822400000000002</v>
      </c>
      <c r="Q59" s="232"/>
      <c r="R59" s="232"/>
      <c r="S59" s="232"/>
      <c r="T59" s="232"/>
      <c r="U59" s="232">
        <f>BD39</f>
        <v>9.5967374999999994E-2</v>
      </c>
      <c r="V59" s="232"/>
      <c r="W59" s="232"/>
      <c r="X59" s="232"/>
      <c r="Y59" s="232"/>
      <c r="Z59" s="232">
        <f>BM25</f>
        <v>7.7298229999999997</v>
      </c>
      <c r="AA59" s="232"/>
      <c r="AB59" s="232"/>
      <c r="AC59" s="232"/>
      <c r="AD59" s="232"/>
      <c r="AE59" s="232"/>
      <c r="AF59" s="232"/>
      <c r="AG59" s="232"/>
      <c r="AH59" s="232"/>
      <c r="AI59" s="232"/>
      <c r="AJ59" s="232">
        <f>BM26</f>
        <v>10.943486</v>
      </c>
      <c r="AK59" s="232"/>
      <c r="AL59" s="232"/>
      <c r="AM59" s="232"/>
      <c r="AN59" s="232"/>
      <c r="AO59" s="232"/>
      <c r="AP59" s="232"/>
      <c r="AQ59" s="232"/>
      <c r="AR59" s="232"/>
      <c r="AS59" s="232"/>
      <c r="AT59" s="232">
        <f>BM27</f>
        <v>15.103199999999999</v>
      </c>
      <c r="AU59" s="232"/>
      <c r="AV59" s="232"/>
      <c r="AW59" s="232"/>
      <c r="AX59" s="232"/>
      <c r="AY59" s="232"/>
      <c r="AZ59" s="232"/>
      <c r="BA59" s="232"/>
      <c r="BB59" s="232"/>
      <c r="BC59" s="232"/>
      <c r="BD59" s="232">
        <f>BM28</f>
        <v>21.102871</v>
      </c>
      <c r="BE59" s="232"/>
      <c r="BF59" s="232"/>
      <c r="BG59" s="232"/>
      <c r="BH59" s="232"/>
      <c r="BI59" s="232"/>
      <c r="BJ59" s="232"/>
      <c r="BK59" s="232"/>
      <c r="BL59" s="232"/>
      <c r="BM59" s="232"/>
      <c r="BN59" s="232">
        <f>P59+Z59+AJ59+AT59+BD59</f>
        <v>60.561619999999998</v>
      </c>
      <c r="BO59" s="232"/>
      <c r="BP59" s="232"/>
      <c r="BQ59" s="232"/>
      <c r="BR59" s="232"/>
      <c r="BS59" s="232">
        <f>U59+AE59+AO59+AY59+BI59</f>
        <v>9.5967374999999994E-2</v>
      </c>
      <c r="BT59" s="232"/>
      <c r="BU59" s="232"/>
      <c r="BV59" s="232"/>
      <c r="BW59" s="232"/>
      <c r="BX59" s="174"/>
      <c r="BY59" s="174"/>
      <c r="BZ59" s="174"/>
      <c r="CA59" s="174"/>
      <c r="CB59" s="174"/>
      <c r="CC59" s="174"/>
      <c r="CD59" s="174"/>
      <c r="CE59" s="174"/>
      <c r="CF59" s="174"/>
      <c r="CG59" s="174"/>
      <c r="CH59" s="174"/>
      <c r="CI59" s="174"/>
      <c r="CJ59" s="174"/>
      <c r="CK59" s="174"/>
      <c r="CL59" s="174"/>
      <c r="CM59" s="174"/>
      <c r="CN59" s="174"/>
      <c r="CO59" s="174"/>
      <c r="CP59" s="174"/>
      <c r="CQ59" s="174"/>
      <c r="CR59" s="174"/>
      <c r="CS59" s="174"/>
      <c r="CT59" s="174"/>
      <c r="CU59" s="174"/>
    </row>
    <row r="60" spans="1:103" x14ac:dyDescent="0.25">
      <c r="A60" s="88" t="s">
        <v>92</v>
      </c>
      <c r="B60" s="152" t="s">
        <v>137</v>
      </c>
      <c r="C60" s="153"/>
      <c r="D60" s="153"/>
      <c r="E60" s="153"/>
      <c r="F60" s="153"/>
      <c r="G60" s="153"/>
      <c r="H60" s="153"/>
      <c r="I60" s="153"/>
      <c r="J60" s="154"/>
      <c r="K60" s="116" t="s">
        <v>70</v>
      </c>
      <c r="L60" s="117"/>
      <c r="M60" s="117"/>
      <c r="N60" s="117"/>
      <c r="O60" s="118"/>
      <c r="P60" s="232">
        <f>P59</f>
        <v>5.6822400000000002</v>
      </c>
      <c r="Q60" s="232"/>
      <c r="R60" s="232"/>
      <c r="S60" s="232"/>
      <c r="T60" s="232"/>
      <c r="U60" s="232">
        <v>8.5438700000000006E-2</v>
      </c>
      <c r="V60" s="232"/>
      <c r="W60" s="232"/>
      <c r="X60" s="232"/>
      <c r="Y60" s="232"/>
      <c r="Z60" s="232">
        <f>Z59</f>
        <v>7.7298229999999997</v>
      </c>
      <c r="AA60" s="232"/>
      <c r="AB60" s="232"/>
      <c r="AC60" s="232"/>
      <c r="AD60" s="232"/>
      <c r="AE60" s="232">
        <f>U59-U60</f>
        <v>1.0528674999999987E-2</v>
      </c>
      <c r="AF60" s="232"/>
      <c r="AG60" s="232"/>
      <c r="AH60" s="232"/>
      <c r="AI60" s="232"/>
      <c r="AJ60" s="232">
        <f>AJ59</f>
        <v>10.943486</v>
      </c>
      <c r="AK60" s="232"/>
      <c r="AL60" s="232"/>
      <c r="AM60" s="232"/>
      <c r="AN60" s="232"/>
      <c r="AO60" s="232"/>
      <c r="AP60" s="232"/>
      <c r="AQ60" s="232"/>
      <c r="AR60" s="232"/>
      <c r="AS60" s="232"/>
      <c r="AT60" s="232">
        <f>AT59</f>
        <v>15.103199999999999</v>
      </c>
      <c r="AU60" s="232"/>
      <c r="AV60" s="232"/>
      <c r="AW60" s="232"/>
      <c r="AX60" s="232"/>
      <c r="AY60" s="232"/>
      <c r="AZ60" s="232"/>
      <c r="BA60" s="232"/>
      <c r="BB60" s="232"/>
      <c r="BC60" s="232"/>
      <c r="BD60" s="232">
        <f>BD59</f>
        <v>21.102871</v>
      </c>
      <c r="BE60" s="232"/>
      <c r="BF60" s="232"/>
      <c r="BG60" s="232"/>
      <c r="BH60" s="232"/>
      <c r="BI60" s="232"/>
      <c r="BJ60" s="232"/>
      <c r="BK60" s="232"/>
      <c r="BL60" s="232"/>
      <c r="BM60" s="232"/>
      <c r="BN60" s="232">
        <f t="shared" ref="BN60:BN61" si="9">P60+Z60+AJ60+AT60+BD60</f>
        <v>60.561619999999998</v>
      </c>
      <c r="BO60" s="232"/>
      <c r="BP60" s="232"/>
      <c r="BQ60" s="232"/>
      <c r="BR60" s="232"/>
      <c r="BS60" s="232">
        <f t="shared" ref="BS60" si="10">U60+AE60+AO60+AY60+BI60</f>
        <v>9.5967374999999994E-2</v>
      </c>
      <c r="BT60" s="232"/>
      <c r="BU60" s="232"/>
      <c r="BV60" s="232"/>
      <c r="BW60" s="232"/>
      <c r="BX60" s="174"/>
      <c r="BY60" s="174"/>
      <c r="BZ60" s="174"/>
      <c r="CA60" s="174"/>
      <c r="CB60" s="174"/>
      <c r="CC60" s="174"/>
      <c r="CD60" s="174"/>
      <c r="CE60" s="174"/>
      <c r="CF60" s="174"/>
      <c r="CG60" s="174"/>
      <c r="CH60" s="174"/>
      <c r="CI60" s="174"/>
      <c r="CJ60" s="174"/>
      <c r="CK60" s="174"/>
      <c r="CL60" s="174"/>
      <c r="CM60" s="174"/>
      <c r="CN60" s="174"/>
      <c r="CO60" s="174"/>
      <c r="CP60" s="174"/>
      <c r="CQ60" s="174"/>
      <c r="CR60" s="174"/>
      <c r="CS60" s="174"/>
      <c r="CT60" s="174"/>
      <c r="CU60" s="174"/>
    </row>
    <row r="61" spans="1:103" x14ac:dyDescent="0.25">
      <c r="A61" s="88" t="s">
        <v>94</v>
      </c>
      <c r="B61" s="152" t="s">
        <v>138</v>
      </c>
      <c r="C61" s="153"/>
      <c r="D61" s="153"/>
      <c r="E61" s="153"/>
      <c r="F61" s="153"/>
      <c r="G61" s="153"/>
      <c r="H61" s="153"/>
      <c r="I61" s="153"/>
      <c r="J61" s="154"/>
      <c r="K61" s="116" t="s">
        <v>70</v>
      </c>
      <c r="L61" s="117"/>
      <c r="M61" s="117"/>
      <c r="N61" s="117"/>
      <c r="O61" s="118"/>
      <c r="P61" s="232">
        <f>P59</f>
        <v>5.6822400000000002</v>
      </c>
      <c r="Q61" s="232"/>
      <c r="R61" s="232"/>
      <c r="S61" s="232"/>
      <c r="T61" s="232"/>
      <c r="U61" s="232"/>
      <c r="V61" s="232"/>
      <c r="W61" s="232"/>
      <c r="X61" s="232"/>
      <c r="Y61" s="232"/>
      <c r="Z61" s="232">
        <f>Z59</f>
        <v>7.7298229999999997</v>
      </c>
      <c r="AA61" s="232"/>
      <c r="AB61" s="232"/>
      <c r="AC61" s="232"/>
      <c r="AD61" s="232"/>
      <c r="AE61" s="232"/>
      <c r="AF61" s="232"/>
      <c r="AG61" s="232"/>
      <c r="AH61" s="232"/>
      <c r="AI61" s="232"/>
      <c r="AJ61" s="232">
        <f>AJ59</f>
        <v>10.943486</v>
      </c>
      <c r="AK61" s="232"/>
      <c r="AL61" s="232"/>
      <c r="AM61" s="232"/>
      <c r="AN61" s="232"/>
      <c r="AO61" s="232"/>
      <c r="AP61" s="232"/>
      <c r="AQ61" s="232"/>
      <c r="AR61" s="232"/>
      <c r="AS61" s="232"/>
      <c r="AT61" s="232">
        <f>AT59</f>
        <v>15.103199999999999</v>
      </c>
      <c r="AU61" s="232"/>
      <c r="AV61" s="232"/>
      <c r="AW61" s="232"/>
      <c r="AX61" s="232"/>
      <c r="AY61" s="232"/>
      <c r="AZ61" s="232"/>
      <c r="BA61" s="232"/>
      <c r="BB61" s="232"/>
      <c r="BC61" s="232"/>
      <c r="BD61" s="232">
        <f>BD59</f>
        <v>21.102871</v>
      </c>
      <c r="BE61" s="232"/>
      <c r="BF61" s="232"/>
      <c r="BG61" s="232"/>
      <c r="BH61" s="232"/>
      <c r="BI61" s="232"/>
      <c r="BJ61" s="232"/>
      <c r="BK61" s="232"/>
      <c r="BL61" s="232"/>
      <c r="BM61" s="232"/>
      <c r="BN61" s="232">
        <f t="shared" si="9"/>
        <v>60.561619999999998</v>
      </c>
      <c r="BO61" s="232"/>
      <c r="BP61" s="232"/>
      <c r="BQ61" s="232"/>
      <c r="BR61" s="232"/>
      <c r="BS61" s="232"/>
      <c r="BT61" s="232"/>
      <c r="BU61" s="232"/>
      <c r="BV61" s="232"/>
      <c r="BW61" s="232"/>
      <c r="BX61" s="174"/>
      <c r="BY61" s="174"/>
      <c r="BZ61" s="174"/>
      <c r="CA61" s="174"/>
      <c r="CB61" s="174"/>
      <c r="CC61" s="174"/>
      <c r="CD61" s="174"/>
      <c r="CE61" s="174"/>
      <c r="CF61" s="174"/>
      <c r="CG61" s="174"/>
      <c r="CH61" s="174"/>
      <c r="CI61" s="174"/>
      <c r="CJ61" s="174"/>
      <c r="CK61" s="174"/>
      <c r="CL61" s="174"/>
      <c r="CM61" s="174"/>
      <c r="CN61" s="174"/>
      <c r="CO61" s="174"/>
      <c r="CP61" s="174"/>
      <c r="CQ61" s="174"/>
      <c r="CR61" s="174"/>
      <c r="CS61" s="174"/>
      <c r="CT61" s="174"/>
      <c r="CU61" s="174"/>
    </row>
    <row r="62" spans="1:103" x14ac:dyDescent="0.25">
      <c r="A62" s="88" t="s">
        <v>96</v>
      </c>
      <c r="B62" s="152" t="s">
        <v>71</v>
      </c>
      <c r="C62" s="153"/>
      <c r="D62" s="153"/>
      <c r="E62" s="153"/>
      <c r="F62" s="153"/>
      <c r="G62" s="153"/>
      <c r="H62" s="153"/>
      <c r="I62" s="153"/>
      <c r="J62" s="154"/>
      <c r="K62" s="116" t="s">
        <v>72</v>
      </c>
      <c r="L62" s="117"/>
      <c r="M62" s="117"/>
      <c r="N62" s="117"/>
      <c r="O62" s="118"/>
      <c r="P62" s="232">
        <v>1</v>
      </c>
      <c r="Q62" s="232"/>
      <c r="R62" s="232"/>
      <c r="S62" s="232"/>
      <c r="T62" s="232"/>
      <c r="U62" s="232"/>
      <c r="V62" s="232"/>
      <c r="W62" s="232"/>
      <c r="X62" s="232"/>
      <c r="Y62" s="232"/>
      <c r="Z62" s="232">
        <v>1</v>
      </c>
      <c r="AA62" s="232"/>
      <c r="AB62" s="232"/>
      <c r="AC62" s="232"/>
      <c r="AD62" s="232"/>
      <c r="AE62" s="232"/>
      <c r="AF62" s="232"/>
      <c r="AG62" s="232"/>
      <c r="AH62" s="232"/>
      <c r="AI62" s="232"/>
      <c r="AJ62" s="232">
        <v>1</v>
      </c>
      <c r="AK62" s="232"/>
      <c r="AL62" s="232"/>
      <c r="AM62" s="232"/>
      <c r="AN62" s="232"/>
      <c r="AO62" s="232"/>
      <c r="AP62" s="232"/>
      <c r="AQ62" s="232"/>
      <c r="AR62" s="232"/>
      <c r="AS62" s="232"/>
      <c r="AT62" s="232">
        <v>1</v>
      </c>
      <c r="AU62" s="232"/>
      <c r="AV62" s="232"/>
      <c r="AW62" s="232"/>
      <c r="AX62" s="232"/>
      <c r="AY62" s="232"/>
      <c r="AZ62" s="232"/>
      <c r="BA62" s="232"/>
      <c r="BB62" s="232"/>
      <c r="BC62" s="232"/>
      <c r="BD62" s="232">
        <v>1</v>
      </c>
      <c r="BE62" s="232"/>
      <c r="BF62" s="232"/>
      <c r="BG62" s="232"/>
      <c r="BH62" s="232"/>
      <c r="BI62" s="232"/>
      <c r="BJ62" s="232"/>
      <c r="BK62" s="232"/>
      <c r="BL62" s="232"/>
      <c r="BM62" s="232"/>
      <c r="BN62" s="232">
        <v>1</v>
      </c>
      <c r="BO62" s="232"/>
      <c r="BP62" s="232"/>
      <c r="BQ62" s="232"/>
      <c r="BR62" s="232"/>
      <c r="BS62" s="232"/>
      <c r="BT62" s="232"/>
      <c r="BU62" s="232"/>
      <c r="BV62" s="232"/>
      <c r="BW62" s="232"/>
      <c r="BX62" s="175"/>
      <c r="BY62" s="175"/>
      <c r="BZ62" s="175"/>
      <c r="CA62" s="175"/>
      <c r="CB62" s="175"/>
      <c r="CC62" s="175"/>
      <c r="CD62" s="175"/>
      <c r="CE62" s="175"/>
      <c r="CF62" s="175"/>
      <c r="CG62" s="175"/>
      <c r="CH62" s="176"/>
      <c r="CI62" s="176"/>
      <c r="CJ62" s="176"/>
      <c r="CK62" s="176"/>
      <c r="CL62" s="176"/>
      <c r="CM62" s="176"/>
      <c r="CN62" s="176"/>
      <c r="CO62" s="174"/>
      <c r="CP62" s="174"/>
      <c r="CQ62" s="174"/>
      <c r="CR62" s="174"/>
      <c r="CS62" s="174"/>
      <c r="CT62" s="174"/>
      <c r="CU62" s="174"/>
    </row>
    <row r="63" spans="1:103" x14ac:dyDescent="0.25">
      <c r="B63" s="177" t="s">
        <v>139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178"/>
      <c r="Q63" s="178"/>
      <c r="R63" s="178"/>
      <c r="S63" s="178"/>
      <c r="T63" s="178"/>
      <c r="U63" s="178"/>
      <c r="V63" s="178"/>
      <c r="W63" s="178"/>
      <c r="X63" s="178"/>
      <c r="Y63" s="178"/>
      <c r="Z63" s="178"/>
      <c r="AA63" s="178"/>
      <c r="AB63" s="178"/>
      <c r="AC63" s="178"/>
      <c r="AD63" s="178"/>
      <c r="AE63" s="178"/>
      <c r="AF63" s="178"/>
      <c r="AG63" s="178"/>
      <c r="AH63" s="178"/>
      <c r="AI63" s="178"/>
      <c r="AJ63" s="178"/>
      <c r="AK63" s="178"/>
      <c r="AL63" s="178"/>
      <c r="AM63" s="178"/>
      <c r="AN63" s="178"/>
      <c r="AO63" s="178"/>
      <c r="AP63" s="178"/>
      <c r="AQ63" s="178"/>
      <c r="AR63" s="174"/>
      <c r="AS63" s="175"/>
      <c r="AT63" s="175"/>
      <c r="AU63" s="175"/>
      <c r="AV63" s="175"/>
      <c r="AW63" s="175"/>
      <c r="AX63" s="175"/>
      <c r="AY63" s="174"/>
      <c r="AZ63" s="175"/>
      <c r="BA63" s="175"/>
      <c r="BB63" s="175"/>
      <c r="BC63" s="175"/>
      <c r="BD63" s="175"/>
      <c r="BE63" s="175"/>
      <c r="BF63" s="174"/>
      <c r="BG63" s="175"/>
      <c r="BH63" s="175"/>
      <c r="BI63" s="175"/>
      <c r="BJ63" s="175"/>
      <c r="BK63" s="175"/>
      <c r="BL63" s="175"/>
      <c r="BM63" s="175"/>
      <c r="BN63" s="175"/>
      <c r="BO63" s="175"/>
      <c r="BP63" s="175"/>
      <c r="BQ63" s="175"/>
      <c r="BR63" s="175"/>
      <c r="BS63" s="175"/>
      <c r="BT63" s="175"/>
      <c r="BU63" s="175"/>
      <c r="BV63" s="175"/>
      <c r="BW63" s="175"/>
      <c r="BX63" s="175"/>
      <c r="BY63" s="175"/>
      <c r="BZ63" s="175"/>
      <c r="CA63" s="175"/>
      <c r="CB63" s="175"/>
      <c r="CC63" s="175"/>
      <c r="CD63" s="175"/>
      <c r="CE63" s="175"/>
      <c r="CF63" s="175"/>
      <c r="CG63" s="175"/>
      <c r="CH63" s="176"/>
      <c r="CI63" s="176"/>
      <c r="CJ63" s="176"/>
      <c r="CK63" s="176"/>
      <c r="CL63" s="176"/>
      <c r="CM63" s="176"/>
      <c r="CN63" s="176"/>
      <c r="CO63" s="174"/>
      <c r="CP63" s="174"/>
      <c r="CQ63" s="174"/>
      <c r="CR63" s="174"/>
      <c r="CS63" s="174"/>
      <c r="CT63" s="174"/>
      <c r="CU63" s="174"/>
    </row>
    <row r="65" spans="1:99" s="111" customFormat="1" ht="15.75" x14ac:dyDescent="0.25">
      <c r="A65" s="77" t="s">
        <v>73</v>
      </c>
      <c r="B65" s="86" t="s">
        <v>74</v>
      </c>
      <c r="C65" s="86"/>
      <c r="D65" s="86"/>
    </row>
    <row r="66" spans="1:99" ht="20.25" customHeight="1" x14ac:dyDescent="0.25">
      <c r="A66" s="87" t="s">
        <v>75</v>
      </c>
      <c r="B66" s="179" t="s">
        <v>76</v>
      </c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  <c r="CP66" s="179"/>
      <c r="CQ66" s="179"/>
      <c r="CR66" s="179"/>
      <c r="CS66" s="179"/>
      <c r="CT66" s="179"/>
      <c r="CU66" s="179"/>
    </row>
    <row r="67" spans="1:99" ht="109.5" customHeight="1" x14ac:dyDescent="0.25">
      <c r="B67" s="179" t="s">
        <v>140</v>
      </c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  <c r="CP67" s="179"/>
      <c r="CQ67" s="179"/>
      <c r="CR67" s="179"/>
      <c r="CS67" s="179"/>
      <c r="CT67" s="179"/>
      <c r="CU67" s="179"/>
    </row>
    <row r="69" spans="1:99" s="111" customFormat="1" ht="15.75" x14ac:dyDescent="0.25">
      <c r="A69" s="77" t="s">
        <v>77</v>
      </c>
      <c r="B69" s="86" t="s">
        <v>78</v>
      </c>
      <c r="C69" s="86"/>
      <c r="D69" s="86"/>
    </row>
    <row r="70" spans="1:99" ht="39" customHeight="1" x14ac:dyDescent="0.25">
      <c r="B70" s="91" t="s">
        <v>27</v>
      </c>
      <c r="C70" s="92"/>
      <c r="D70" s="92"/>
      <c r="E70" s="92"/>
      <c r="F70" s="92"/>
      <c r="G70" s="93"/>
      <c r="H70" s="180" t="s">
        <v>79</v>
      </c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2"/>
      <c r="AD70" s="162" t="s">
        <v>80</v>
      </c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4"/>
      <c r="BF70" s="180" t="s">
        <v>81</v>
      </c>
      <c r="BG70" s="181"/>
      <c r="BH70" s="181"/>
      <c r="BI70" s="181"/>
      <c r="BJ70" s="181"/>
      <c r="BK70" s="181"/>
      <c r="BL70" s="182"/>
      <c r="BM70" s="180" t="s">
        <v>82</v>
      </c>
      <c r="BN70" s="181"/>
      <c r="BO70" s="181"/>
      <c r="BP70" s="181"/>
      <c r="BQ70" s="181"/>
      <c r="BR70" s="181"/>
      <c r="BS70" s="182"/>
      <c r="BT70" s="33" t="s">
        <v>83</v>
      </c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 t="s">
        <v>84</v>
      </c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</row>
    <row r="71" spans="1:99" ht="15.75" customHeight="1" x14ac:dyDescent="0.25">
      <c r="B71" s="94"/>
      <c r="C71" s="95"/>
      <c r="D71" s="95"/>
      <c r="E71" s="95"/>
      <c r="F71" s="95"/>
      <c r="G71" s="96"/>
      <c r="H71" s="183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5"/>
      <c r="AD71" s="186" t="s">
        <v>68</v>
      </c>
      <c r="AE71" s="187"/>
      <c r="AF71" s="187"/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6" t="s">
        <v>69</v>
      </c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3"/>
      <c r="BG71" s="184"/>
      <c r="BH71" s="184"/>
      <c r="BI71" s="184"/>
      <c r="BJ71" s="184"/>
      <c r="BK71" s="184"/>
      <c r="BL71" s="185"/>
      <c r="BM71" s="183"/>
      <c r="BN71" s="184"/>
      <c r="BO71" s="184"/>
      <c r="BP71" s="184"/>
      <c r="BQ71" s="184"/>
      <c r="BR71" s="184"/>
      <c r="BS71" s="185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</row>
    <row r="72" spans="1:99" ht="33.75" customHeight="1" x14ac:dyDescent="0.25">
      <c r="B72" s="97"/>
      <c r="C72" s="98"/>
      <c r="D72" s="98"/>
      <c r="E72" s="98"/>
      <c r="F72" s="98"/>
      <c r="G72" s="99"/>
      <c r="H72" s="188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90"/>
      <c r="AD72" s="90" t="s">
        <v>85</v>
      </c>
      <c r="AE72" s="90"/>
      <c r="AF72" s="90"/>
      <c r="AG72" s="90"/>
      <c r="AH72" s="90"/>
      <c r="AI72" s="90"/>
      <c r="AJ72" s="90"/>
      <c r="AK72" s="90" t="s">
        <v>86</v>
      </c>
      <c r="AL72" s="90"/>
      <c r="AM72" s="90"/>
      <c r="AN72" s="90"/>
      <c r="AO72" s="90"/>
      <c r="AP72" s="90"/>
      <c r="AQ72" s="90"/>
      <c r="AR72" s="90" t="s">
        <v>85</v>
      </c>
      <c r="AS72" s="90"/>
      <c r="AT72" s="90"/>
      <c r="AU72" s="90"/>
      <c r="AV72" s="90"/>
      <c r="AW72" s="90"/>
      <c r="AX72" s="90"/>
      <c r="AY72" s="90" t="s">
        <v>86</v>
      </c>
      <c r="AZ72" s="90"/>
      <c r="BA72" s="90"/>
      <c r="BB72" s="90"/>
      <c r="BC72" s="90"/>
      <c r="BD72" s="90"/>
      <c r="BE72" s="90"/>
      <c r="BF72" s="188"/>
      <c r="BG72" s="189"/>
      <c r="BH72" s="189"/>
      <c r="BI72" s="189"/>
      <c r="BJ72" s="189"/>
      <c r="BK72" s="189"/>
      <c r="BL72" s="190"/>
      <c r="BM72" s="188"/>
      <c r="BN72" s="189"/>
      <c r="BO72" s="189"/>
      <c r="BP72" s="189"/>
      <c r="BQ72" s="189"/>
      <c r="BR72" s="189"/>
      <c r="BS72" s="190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</row>
    <row r="73" spans="1:99" s="141" customFormat="1" ht="25.5" customHeight="1" x14ac:dyDescent="0.2">
      <c r="A73" s="132"/>
      <c r="B73" s="191">
        <v>1</v>
      </c>
      <c r="C73" s="192"/>
      <c r="D73" s="192"/>
      <c r="E73" s="192"/>
      <c r="F73" s="192"/>
      <c r="G73" s="193"/>
      <c r="H73" s="194" t="s">
        <v>141</v>
      </c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6"/>
      <c r="AD73" s="29"/>
      <c r="AE73" s="30"/>
      <c r="AF73" s="30"/>
      <c r="AG73" s="30"/>
      <c r="AH73" s="30"/>
      <c r="AI73" s="30"/>
      <c r="AJ73" s="31"/>
      <c r="AK73" s="29"/>
      <c r="AL73" s="30"/>
      <c r="AM73" s="30"/>
      <c r="AN73" s="30"/>
      <c r="AO73" s="30"/>
      <c r="AP73" s="30"/>
      <c r="AQ73" s="31"/>
      <c r="AR73" s="29"/>
      <c r="AS73" s="30"/>
      <c r="AT73" s="30"/>
      <c r="AU73" s="30"/>
      <c r="AV73" s="30"/>
      <c r="AW73" s="30"/>
      <c r="AX73" s="31"/>
      <c r="AY73" s="29"/>
      <c r="AZ73" s="30"/>
      <c r="BA73" s="30"/>
      <c r="BB73" s="30"/>
      <c r="BC73" s="30"/>
      <c r="BD73" s="30"/>
      <c r="BE73" s="31"/>
      <c r="BF73" s="197"/>
      <c r="BG73" s="198"/>
      <c r="BH73" s="198"/>
      <c r="BI73" s="198"/>
      <c r="BJ73" s="198"/>
      <c r="BK73" s="198"/>
      <c r="BL73" s="199"/>
      <c r="BM73" s="197"/>
      <c r="BN73" s="198"/>
      <c r="BO73" s="198"/>
      <c r="BP73" s="198"/>
      <c r="BQ73" s="198"/>
      <c r="BR73" s="198"/>
      <c r="BS73" s="199"/>
      <c r="BT73" s="133"/>
      <c r="BU73" s="133"/>
      <c r="BV73" s="133"/>
      <c r="BW73" s="133"/>
      <c r="BX73" s="133"/>
      <c r="BY73" s="133"/>
      <c r="BZ73" s="133"/>
      <c r="CA73" s="133"/>
      <c r="CB73" s="133"/>
      <c r="CC73" s="133"/>
      <c r="CD73" s="133"/>
      <c r="CE73" s="133"/>
      <c r="CF73" s="133"/>
      <c r="CG73" s="133"/>
      <c r="CH73" s="133"/>
      <c r="CI73" s="133"/>
      <c r="CJ73" s="133"/>
      <c r="CK73" s="133"/>
      <c r="CL73" s="133"/>
      <c r="CM73" s="133"/>
      <c r="CN73" s="133"/>
      <c r="CO73" s="133"/>
      <c r="CP73" s="133"/>
      <c r="CQ73" s="133"/>
      <c r="CR73" s="133"/>
      <c r="CS73" s="133"/>
    </row>
    <row r="74" spans="1:99" ht="25.5" customHeight="1" x14ac:dyDescent="0.25">
      <c r="B74" s="200" t="s">
        <v>114</v>
      </c>
      <c r="C74" s="201"/>
      <c r="D74" s="201"/>
      <c r="E74" s="201"/>
      <c r="F74" s="201"/>
      <c r="G74" s="202"/>
      <c r="H74" s="127" t="s">
        <v>142</v>
      </c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9"/>
      <c r="AD74" s="26" t="s">
        <v>150</v>
      </c>
      <c r="AE74" s="27"/>
      <c r="AF74" s="27"/>
      <c r="AG74" s="27"/>
      <c r="AH74" s="27"/>
      <c r="AI74" s="27"/>
      <c r="AJ74" s="28"/>
      <c r="AK74" s="26" t="s">
        <v>150</v>
      </c>
      <c r="AL74" s="27"/>
      <c r="AM74" s="27"/>
      <c r="AN74" s="27"/>
      <c r="AO74" s="27"/>
      <c r="AP74" s="27"/>
      <c r="AQ74" s="28"/>
      <c r="AR74" s="26" t="s">
        <v>152</v>
      </c>
      <c r="AS74" s="27"/>
      <c r="AT74" s="27"/>
      <c r="AU74" s="27"/>
      <c r="AV74" s="27"/>
      <c r="AW74" s="27"/>
      <c r="AX74" s="28"/>
      <c r="AY74" s="26" t="s">
        <v>152</v>
      </c>
      <c r="AZ74" s="27"/>
      <c r="BA74" s="27"/>
      <c r="BB74" s="27"/>
      <c r="BC74" s="27"/>
      <c r="BD74" s="27"/>
      <c r="BE74" s="28"/>
      <c r="BF74" s="203">
        <v>1</v>
      </c>
      <c r="BG74" s="204"/>
      <c r="BH74" s="204"/>
      <c r="BI74" s="204"/>
      <c r="BJ74" s="204"/>
      <c r="BK74" s="204"/>
      <c r="BL74" s="205"/>
      <c r="BM74" s="203"/>
      <c r="BN74" s="204"/>
      <c r="BO74" s="204"/>
      <c r="BP74" s="204"/>
      <c r="BQ74" s="204"/>
      <c r="BR74" s="204"/>
      <c r="BS74" s="205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</row>
    <row r="75" spans="1:99" ht="25.5" customHeight="1" x14ac:dyDescent="0.25">
      <c r="B75" s="200" t="s">
        <v>112</v>
      </c>
      <c r="C75" s="201"/>
      <c r="D75" s="201"/>
      <c r="E75" s="201"/>
      <c r="F75" s="201"/>
      <c r="G75" s="202"/>
      <c r="H75" s="127" t="s">
        <v>197</v>
      </c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9"/>
      <c r="AD75" s="26" t="s">
        <v>150</v>
      </c>
      <c r="AE75" s="27"/>
      <c r="AF75" s="27"/>
      <c r="AG75" s="27"/>
      <c r="AH75" s="27"/>
      <c r="AI75" s="27"/>
      <c r="AJ75" s="28"/>
      <c r="AK75" s="26" t="s">
        <v>150</v>
      </c>
      <c r="AL75" s="27"/>
      <c r="AM75" s="27"/>
      <c r="AN75" s="27"/>
      <c r="AO75" s="27"/>
      <c r="AP75" s="27"/>
      <c r="AQ75" s="28"/>
      <c r="AR75" s="26" t="s">
        <v>152</v>
      </c>
      <c r="AS75" s="27"/>
      <c r="AT75" s="27"/>
      <c r="AU75" s="27"/>
      <c r="AV75" s="27"/>
      <c r="AW75" s="27"/>
      <c r="AX75" s="28"/>
      <c r="AY75" s="26" t="s">
        <v>152</v>
      </c>
      <c r="AZ75" s="27"/>
      <c r="BA75" s="27"/>
      <c r="BB75" s="27"/>
      <c r="BC75" s="27"/>
      <c r="BD75" s="27"/>
      <c r="BE75" s="28"/>
      <c r="BF75" s="203">
        <v>1</v>
      </c>
      <c r="BG75" s="204"/>
      <c r="BH75" s="204"/>
      <c r="BI75" s="204"/>
      <c r="BJ75" s="204"/>
      <c r="BK75" s="204"/>
      <c r="BL75" s="205"/>
      <c r="BM75" s="203"/>
      <c r="BN75" s="204"/>
      <c r="BO75" s="204"/>
      <c r="BP75" s="204"/>
      <c r="BQ75" s="204"/>
      <c r="BR75" s="204"/>
      <c r="BS75" s="205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</row>
    <row r="76" spans="1:99" ht="30" customHeight="1" x14ac:dyDescent="0.25">
      <c r="B76" s="200" t="s">
        <v>113</v>
      </c>
      <c r="C76" s="201"/>
      <c r="D76" s="201"/>
      <c r="E76" s="201"/>
      <c r="F76" s="201"/>
      <c r="G76" s="202"/>
      <c r="H76" s="127" t="s">
        <v>215</v>
      </c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9"/>
      <c r="AD76" s="26" t="s">
        <v>151</v>
      </c>
      <c r="AE76" s="27"/>
      <c r="AF76" s="27"/>
      <c r="AG76" s="27"/>
      <c r="AH76" s="27"/>
      <c r="AI76" s="27"/>
      <c r="AJ76" s="28"/>
      <c r="AK76" s="26" t="s">
        <v>151</v>
      </c>
      <c r="AL76" s="27"/>
      <c r="AM76" s="27"/>
      <c r="AN76" s="27"/>
      <c r="AO76" s="27"/>
      <c r="AP76" s="27"/>
      <c r="AQ76" s="28"/>
      <c r="AR76" s="26" t="s">
        <v>153</v>
      </c>
      <c r="AS76" s="27"/>
      <c r="AT76" s="27"/>
      <c r="AU76" s="27"/>
      <c r="AV76" s="27"/>
      <c r="AW76" s="27"/>
      <c r="AX76" s="28"/>
      <c r="AY76" s="26" t="s">
        <v>153</v>
      </c>
      <c r="AZ76" s="27"/>
      <c r="BA76" s="27"/>
      <c r="BB76" s="27"/>
      <c r="BC76" s="27"/>
      <c r="BD76" s="27"/>
      <c r="BE76" s="28"/>
      <c r="BF76" s="203">
        <v>1</v>
      </c>
      <c r="BG76" s="204"/>
      <c r="BH76" s="204"/>
      <c r="BI76" s="204"/>
      <c r="BJ76" s="204"/>
      <c r="BK76" s="204"/>
      <c r="BL76" s="205"/>
      <c r="BM76" s="203"/>
      <c r="BN76" s="204"/>
      <c r="BO76" s="204"/>
      <c r="BP76" s="204"/>
      <c r="BQ76" s="204"/>
      <c r="BR76" s="204"/>
      <c r="BS76" s="205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</row>
    <row r="77" spans="1:99" s="141" customFormat="1" ht="25.5" customHeight="1" x14ac:dyDescent="0.2">
      <c r="A77" s="132"/>
      <c r="B77" s="191">
        <v>2</v>
      </c>
      <c r="C77" s="192"/>
      <c r="D77" s="192"/>
      <c r="E77" s="192"/>
      <c r="F77" s="192"/>
      <c r="G77" s="193"/>
      <c r="H77" s="194" t="s">
        <v>90</v>
      </c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6"/>
      <c r="AD77" s="29"/>
      <c r="AE77" s="30"/>
      <c r="AF77" s="30"/>
      <c r="AG77" s="30"/>
      <c r="AH77" s="30"/>
      <c r="AI77" s="30"/>
      <c r="AJ77" s="31"/>
      <c r="AK77" s="29"/>
      <c r="AL77" s="30"/>
      <c r="AM77" s="30"/>
      <c r="AN77" s="30"/>
      <c r="AO77" s="30"/>
      <c r="AP77" s="30"/>
      <c r="AQ77" s="31"/>
      <c r="AR77" s="29"/>
      <c r="AS77" s="30"/>
      <c r="AT77" s="30"/>
      <c r="AU77" s="30"/>
      <c r="AV77" s="30"/>
      <c r="AW77" s="30"/>
      <c r="AX77" s="31"/>
      <c r="AY77" s="29"/>
      <c r="AZ77" s="30"/>
      <c r="BA77" s="30"/>
      <c r="BB77" s="30"/>
      <c r="BC77" s="30"/>
      <c r="BD77" s="30"/>
      <c r="BE77" s="31"/>
      <c r="BF77" s="206"/>
      <c r="BG77" s="207"/>
      <c r="BH77" s="207"/>
      <c r="BI77" s="207"/>
      <c r="BJ77" s="207"/>
      <c r="BK77" s="207"/>
      <c r="BL77" s="208"/>
      <c r="BM77" s="206"/>
      <c r="BN77" s="207"/>
      <c r="BO77" s="207"/>
      <c r="BP77" s="207"/>
      <c r="BQ77" s="207"/>
      <c r="BR77" s="207"/>
      <c r="BS77" s="208"/>
      <c r="BT77" s="133"/>
      <c r="BU77" s="133"/>
      <c r="BV77" s="133"/>
      <c r="BW77" s="133"/>
      <c r="BX77" s="133"/>
      <c r="BY77" s="133"/>
      <c r="BZ77" s="133"/>
      <c r="CA77" s="133"/>
      <c r="CB77" s="133"/>
      <c r="CC77" s="133"/>
      <c r="CD77" s="133"/>
      <c r="CE77" s="133"/>
      <c r="CF77" s="133"/>
      <c r="CG77" s="133"/>
      <c r="CH77" s="133"/>
      <c r="CI77" s="133"/>
      <c r="CJ77" s="133"/>
      <c r="CK77" s="133"/>
      <c r="CL77" s="133"/>
      <c r="CM77" s="133"/>
      <c r="CN77" s="133"/>
      <c r="CO77" s="133"/>
      <c r="CP77" s="133"/>
      <c r="CQ77" s="133"/>
      <c r="CR77" s="133"/>
      <c r="CS77" s="133"/>
    </row>
    <row r="78" spans="1:99" ht="25.5" customHeight="1" x14ac:dyDescent="0.25">
      <c r="B78" s="200" t="s">
        <v>117</v>
      </c>
      <c r="C78" s="201"/>
      <c r="D78" s="201"/>
      <c r="E78" s="201"/>
      <c r="F78" s="201"/>
      <c r="G78" s="202"/>
      <c r="H78" s="127" t="s">
        <v>216</v>
      </c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9"/>
      <c r="AD78" s="26" t="s">
        <v>152</v>
      </c>
      <c r="AE78" s="27"/>
      <c r="AF78" s="27"/>
      <c r="AG78" s="27"/>
      <c r="AH78" s="27"/>
      <c r="AI78" s="27"/>
      <c r="AJ78" s="28"/>
      <c r="AK78" s="26" t="s">
        <v>152</v>
      </c>
      <c r="AL78" s="27"/>
      <c r="AM78" s="27"/>
      <c r="AN78" s="27"/>
      <c r="AO78" s="27"/>
      <c r="AP78" s="27"/>
      <c r="AQ78" s="28"/>
      <c r="AR78" s="26" t="s">
        <v>153</v>
      </c>
      <c r="AS78" s="27"/>
      <c r="AT78" s="27"/>
      <c r="AU78" s="27"/>
      <c r="AV78" s="27"/>
      <c r="AW78" s="27"/>
      <c r="AX78" s="28"/>
      <c r="AY78" s="26" t="s">
        <v>153</v>
      </c>
      <c r="AZ78" s="27"/>
      <c r="BA78" s="27"/>
      <c r="BB78" s="27"/>
      <c r="BC78" s="27"/>
      <c r="BD78" s="27"/>
      <c r="BE78" s="28"/>
      <c r="BF78" s="203">
        <v>1</v>
      </c>
      <c r="BG78" s="204"/>
      <c r="BH78" s="204"/>
      <c r="BI78" s="204"/>
      <c r="BJ78" s="204"/>
      <c r="BK78" s="204"/>
      <c r="BL78" s="205"/>
      <c r="BM78" s="203"/>
      <c r="BN78" s="204"/>
      <c r="BO78" s="204"/>
      <c r="BP78" s="204"/>
      <c r="BQ78" s="204"/>
      <c r="BR78" s="204"/>
      <c r="BS78" s="205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</row>
    <row r="79" spans="1:99" s="141" customFormat="1" ht="32.25" customHeight="1" x14ac:dyDescent="0.2">
      <c r="A79" s="132"/>
      <c r="B79" s="191">
        <v>3</v>
      </c>
      <c r="C79" s="192"/>
      <c r="D79" s="192"/>
      <c r="E79" s="192"/>
      <c r="F79" s="192"/>
      <c r="G79" s="193"/>
      <c r="H79" s="194" t="s">
        <v>97</v>
      </c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6"/>
      <c r="AD79" s="29"/>
      <c r="AE79" s="30"/>
      <c r="AF79" s="30"/>
      <c r="AG79" s="30"/>
      <c r="AH79" s="30"/>
      <c r="AI79" s="30"/>
      <c r="AJ79" s="31"/>
      <c r="AK79" s="29"/>
      <c r="AL79" s="30"/>
      <c r="AM79" s="30"/>
      <c r="AN79" s="30"/>
      <c r="AO79" s="30"/>
      <c r="AP79" s="30"/>
      <c r="AQ79" s="31"/>
      <c r="AR79" s="29"/>
      <c r="AS79" s="30"/>
      <c r="AT79" s="30"/>
      <c r="AU79" s="30"/>
      <c r="AV79" s="30"/>
      <c r="AW79" s="30"/>
      <c r="AX79" s="31"/>
      <c r="AY79" s="29"/>
      <c r="AZ79" s="30"/>
      <c r="BA79" s="30"/>
      <c r="BB79" s="30"/>
      <c r="BC79" s="30"/>
      <c r="BD79" s="30"/>
      <c r="BE79" s="31"/>
      <c r="BF79" s="206"/>
      <c r="BG79" s="207"/>
      <c r="BH79" s="207"/>
      <c r="BI79" s="207"/>
      <c r="BJ79" s="207"/>
      <c r="BK79" s="207"/>
      <c r="BL79" s="208"/>
      <c r="BM79" s="206"/>
      <c r="BN79" s="207"/>
      <c r="BO79" s="207"/>
      <c r="BP79" s="207"/>
      <c r="BQ79" s="207"/>
      <c r="BR79" s="207"/>
      <c r="BS79" s="208"/>
      <c r="BT79" s="133"/>
      <c r="BU79" s="133"/>
      <c r="BV79" s="133"/>
      <c r="BW79" s="133"/>
      <c r="BX79" s="133"/>
      <c r="BY79" s="133"/>
      <c r="BZ79" s="133"/>
      <c r="CA79" s="133"/>
      <c r="CB79" s="133"/>
      <c r="CC79" s="133"/>
      <c r="CD79" s="133"/>
      <c r="CE79" s="133"/>
      <c r="CF79" s="133"/>
      <c r="CG79" s="133"/>
      <c r="CH79" s="133"/>
      <c r="CI79" s="133"/>
      <c r="CJ79" s="133"/>
      <c r="CK79" s="133"/>
      <c r="CL79" s="133"/>
      <c r="CM79" s="133"/>
      <c r="CN79" s="133"/>
      <c r="CO79" s="133"/>
      <c r="CP79" s="133"/>
      <c r="CQ79" s="133"/>
      <c r="CR79" s="133"/>
      <c r="CS79" s="133"/>
    </row>
    <row r="80" spans="1:99" ht="25.5" customHeight="1" x14ac:dyDescent="0.25">
      <c r="B80" s="200" t="s">
        <v>120</v>
      </c>
      <c r="C80" s="201"/>
      <c r="D80" s="201"/>
      <c r="E80" s="201"/>
      <c r="F80" s="201"/>
      <c r="G80" s="202"/>
      <c r="H80" s="127" t="s">
        <v>217</v>
      </c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9"/>
      <c r="AD80" s="26" t="s">
        <v>153</v>
      </c>
      <c r="AE80" s="27"/>
      <c r="AF80" s="27"/>
      <c r="AG80" s="27"/>
      <c r="AH80" s="27"/>
      <c r="AI80" s="27"/>
      <c r="AJ80" s="28"/>
      <c r="AK80" s="26" t="s">
        <v>269</v>
      </c>
      <c r="AL80" s="27"/>
      <c r="AM80" s="27"/>
      <c r="AN80" s="27"/>
      <c r="AO80" s="27"/>
      <c r="AP80" s="27"/>
      <c r="AQ80" s="28"/>
      <c r="AR80" s="26" t="s">
        <v>153</v>
      </c>
      <c r="AS80" s="27"/>
      <c r="AT80" s="27"/>
      <c r="AU80" s="27"/>
      <c r="AV80" s="27"/>
      <c r="AW80" s="27"/>
      <c r="AX80" s="28"/>
      <c r="AY80" s="26"/>
      <c r="AZ80" s="27"/>
      <c r="BA80" s="27"/>
      <c r="BB80" s="27"/>
      <c r="BC80" s="27"/>
      <c r="BD80" s="27"/>
      <c r="BE80" s="28"/>
      <c r="BF80" s="240">
        <f>BD39/AJ39</f>
        <v>1.5846236444797877E-3</v>
      </c>
      <c r="BG80" s="241"/>
      <c r="BH80" s="241"/>
      <c r="BI80" s="241"/>
      <c r="BJ80" s="241"/>
      <c r="BK80" s="241"/>
      <c r="BL80" s="242"/>
      <c r="BM80" s="240"/>
      <c r="BN80" s="241"/>
      <c r="BO80" s="241"/>
      <c r="BP80" s="241"/>
      <c r="BQ80" s="241"/>
      <c r="BR80" s="241"/>
      <c r="BS80" s="24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  <c r="CN80" s="32"/>
      <c r="CO80" s="32"/>
      <c r="CP80" s="32"/>
      <c r="CQ80" s="32"/>
      <c r="CR80" s="32"/>
      <c r="CS80" s="32"/>
    </row>
    <row r="83" spans="1:103" s="111" customFormat="1" ht="35.25" customHeight="1" x14ac:dyDescent="0.25">
      <c r="A83" s="209" t="s">
        <v>98</v>
      </c>
      <c r="B83" s="210" t="s">
        <v>101</v>
      </c>
      <c r="C83" s="210"/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  <c r="O83" s="210"/>
      <c r="P83" s="210"/>
      <c r="Q83" s="210"/>
      <c r="R83" s="210"/>
      <c r="S83" s="210"/>
      <c r="T83" s="210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  <c r="AF83" s="210"/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  <c r="BI83" s="210"/>
      <c r="BJ83" s="210"/>
      <c r="BK83" s="210"/>
      <c r="BL83" s="210"/>
      <c r="BM83" s="210"/>
      <c r="BN83" s="210"/>
      <c r="BO83" s="210"/>
      <c r="BP83" s="210"/>
      <c r="BQ83" s="210"/>
      <c r="BR83" s="210"/>
      <c r="BS83" s="210"/>
      <c r="BT83" s="210"/>
      <c r="BU83" s="210"/>
      <c r="BV83" s="210"/>
      <c r="BW83" s="210"/>
      <c r="BX83" s="210"/>
      <c r="BY83" s="210"/>
      <c r="BZ83" s="210"/>
      <c r="CA83" s="210"/>
      <c r="CB83" s="210"/>
      <c r="CC83" s="210"/>
      <c r="CD83" s="210"/>
      <c r="CE83" s="210"/>
      <c r="CF83" s="210"/>
      <c r="CG83" s="210"/>
      <c r="CH83" s="210"/>
      <c r="CI83" s="210"/>
      <c r="CJ83" s="210"/>
      <c r="CK83" s="210"/>
      <c r="CL83" s="210"/>
      <c r="CM83" s="210"/>
      <c r="CN83" s="210"/>
      <c r="CO83" s="210"/>
      <c r="CP83" s="210"/>
      <c r="CQ83" s="210"/>
      <c r="CR83" s="210"/>
      <c r="CS83" s="210"/>
      <c r="CT83" s="210"/>
      <c r="CU83" s="210"/>
    </row>
    <row r="84" spans="1:103" ht="54" customHeight="1" x14ac:dyDescent="0.25">
      <c r="A84" s="87" t="s">
        <v>99</v>
      </c>
      <c r="B84" s="211" t="s">
        <v>102</v>
      </c>
      <c r="C84" s="211"/>
      <c r="D84" s="211"/>
      <c r="E84" s="211"/>
      <c r="F84" s="211"/>
      <c r="G84" s="211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211"/>
      <c r="V84" s="211"/>
      <c r="W84" s="211"/>
      <c r="X84" s="211"/>
      <c r="Y84" s="211"/>
      <c r="Z84" s="211"/>
      <c r="AA84" s="211"/>
      <c r="AB84" s="211"/>
      <c r="AC84" s="211"/>
      <c r="AD84" s="211"/>
      <c r="AE84" s="211"/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  <c r="BI84" s="211"/>
      <c r="BJ84" s="211"/>
      <c r="BK84" s="211"/>
      <c r="BL84" s="211"/>
      <c r="BM84" s="211"/>
      <c r="BN84" s="211"/>
      <c r="BO84" s="211"/>
      <c r="BP84" s="211"/>
      <c r="BQ84" s="211"/>
      <c r="BR84" s="211"/>
      <c r="BS84" s="211"/>
      <c r="BT84" s="211"/>
      <c r="BU84" s="211"/>
      <c r="BV84" s="211"/>
      <c r="BW84" s="211"/>
      <c r="BX84" s="211"/>
      <c r="BY84" s="211"/>
      <c r="BZ84" s="211"/>
      <c r="CA84" s="211"/>
      <c r="CB84" s="211"/>
      <c r="CC84" s="211"/>
      <c r="CD84" s="211"/>
      <c r="CE84" s="211"/>
      <c r="CF84" s="211"/>
      <c r="CG84" s="211"/>
      <c r="CH84" s="211"/>
      <c r="CI84" s="211"/>
      <c r="CJ84" s="211"/>
      <c r="CK84" s="211"/>
      <c r="CL84" s="211"/>
      <c r="CM84" s="211"/>
      <c r="CN84" s="211"/>
      <c r="CO84" s="211"/>
      <c r="CP84" s="211"/>
      <c r="CQ84" s="211"/>
      <c r="CR84" s="211"/>
      <c r="CS84" s="211"/>
    </row>
    <row r="85" spans="1:103" s="89" customFormat="1" x14ac:dyDescent="0.25">
      <c r="A85" s="88"/>
      <c r="B85" s="21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</row>
    <row r="118" spans="1:99" ht="42" customHeight="1" x14ac:dyDescent="0.25"/>
    <row r="119" spans="1:99" s="111" customFormat="1" ht="35.25" customHeight="1" thickBot="1" x14ac:dyDescent="0.3">
      <c r="A119" s="209" t="s">
        <v>100</v>
      </c>
      <c r="B119" s="210" t="s">
        <v>103</v>
      </c>
      <c r="C119" s="210"/>
      <c r="D119" s="210"/>
      <c r="E119" s="210"/>
      <c r="F119" s="210"/>
      <c r="G119" s="210"/>
      <c r="H119" s="210"/>
      <c r="I119" s="210"/>
      <c r="J119" s="210"/>
      <c r="K119" s="210"/>
      <c r="L119" s="210"/>
      <c r="M119" s="210"/>
      <c r="N119" s="210"/>
      <c r="O119" s="210"/>
      <c r="P119" s="210"/>
      <c r="Q119" s="210"/>
      <c r="R119" s="210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  <c r="BI119" s="210"/>
      <c r="BJ119" s="210"/>
      <c r="BK119" s="210"/>
      <c r="BL119" s="210"/>
      <c r="BM119" s="210"/>
      <c r="BN119" s="210"/>
      <c r="BO119" s="210"/>
      <c r="BP119" s="210"/>
      <c r="BQ119" s="210"/>
      <c r="BR119" s="210"/>
      <c r="BS119" s="210"/>
      <c r="BT119" s="210"/>
      <c r="BU119" s="210"/>
      <c r="BV119" s="210"/>
      <c r="BW119" s="210"/>
      <c r="BX119" s="210"/>
      <c r="BY119" s="210"/>
      <c r="BZ119" s="210"/>
      <c r="CA119" s="210"/>
      <c r="CB119" s="210"/>
      <c r="CC119" s="210"/>
      <c r="CD119" s="210"/>
      <c r="CE119" s="210"/>
      <c r="CF119" s="210"/>
      <c r="CG119" s="210"/>
      <c r="CH119" s="210"/>
      <c r="CI119" s="210"/>
      <c r="CJ119" s="210"/>
      <c r="CK119" s="210"/>
      <c r="CL119" s="210"/>
      <c r="CM119" s="210"/>
      <c r="CN119" s="210"/>
      <c r="CO119" s="210"/>
      <c r="CP119" s="210"/>
      <c r="CQ119" s="210"/>
      <c r="CR119" s="210"/>
      <c r="CS119" s="210"/>
      <c r="CT119" s="210"/>
      <c r="CU119" s="210"/>
    </row>
    <row r="120" spans="1:99" ht="35.25" customHeight="1" x14ac:dyDescent="0.25">
      <c r="B120" s="17" t="s">
        <v>126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9"/>
    </row>
    <row r="121" spans="1:99" ht="35.25" customHeight="1" x14ac:dyDescent="0.25">
      <c r="B121" s="20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2"/>
    </row>
    <row r="122" spans="1:99" ht="87.75" customHeight="1" thickBot="1" x14ac:dyDescent="0.3">
      <c r="B122" s="23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5"/>
    </row>
  </sheetData>
  <mergeCells count="383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U19:CB21"/>
    <mergeCell ref="CC19:CJ21"/>
    <mergeCell ref="AD22:AJ22"/>
    <mergeCell ref="AK22:AQ22"/>
    <mergeCell ref="AR22:AX22"/>
    <mergeCell ref="AY22:BE22"/>
    <mergeCell ref="BM22:CJ22"/>
    <mergeCell ref="B19:F22"/>
    <mergeCell ref="G19:AC22"/>
    <mergeCell ref="AD19:AQ21"/>
    <mergeCell ref="AR19:BE21"/>
    <mergeCell ref="BF19:BL22"/>
    <mergeCell ref="BM19:BT21"/>
    <mergeCell ref="BF24:BL24"/>
    <mergeCell ref="BM24:BT24"/>
    <mergeCell ref="BU24:CB24"/>
    <mergeCell ref="CC24:CJ24"/>
    <mergeCell ref="B25:F25"/>
    <mergeCell ref="G25:AC25"/>
    <mergeCell ref="AD25:AJ25"/>
    <mergeCell ref="AK25:AQ25"/>
    <mergeCell ref="AR25:AX25"/>
    <mergeCell ref="AY25:BE25"/>
    <mergeCell ref="B24:F24"/>
    <mergeCell ref="G24:AC24"/>
    <mergeCell ref="AD24:AJ24"/>
    <mergeCell ref="AK24:AQ24"/>
    <mergeCell ref="AR24:AX24"/>
    <mergeCell ref="AY24:BE24"/>
    <mergeCell ref="BF25:BL25"/>
    <mergeCell ref="BM25:BT25"/>
    <mergeCell ref="BU25:CB25"/>
    <mergeCell ref="CC25:CJ25"/>
    <mergeCell ref="CC26:CJ26"/>
    <mergeCell ref="B27:F27"/>
    <mergeCell ref="G27:AC27"/>
    <mergeCell ref="AD27:AJ27"/>
    <mergeCell ref="AK27:AQ27"/>
    <mergeCell ref="AR27:AX27"/>
    <mergeCell ref="AY27:BE27"/>
    <mergeCell ref="BF27:BL27"/>
    <mergeCell ref="BM27:BT27"/>
    <mergeCell ref="BU27:CB27"/>
    <mergeCell ref="CC27:CJ27"/>
    <mergeCell ref="B26:F26"/>
    <mergeCell ref="G26:AC26"/>
    <mergeCell ref="AD26:AJ26"/>
    <mergeCell ref="AK26:AQ26"/>
    <mergeCell ref="AR26:AX26"/>
    <mergeCell ref="AY26:BE26"/>
    <mergeCell ref="BF26:BL26"/>
    <mergeCell ref="BM26:BT26"/>
    <mergeCell ref="BU26:CB26"/>
    <mergeCell ref="B28:F28"/>
    <mergeCell ref="G28:AC28"/>
    <mergeCell ref="AD28:AJ28"/>
    <mergeCell ref="AK28:AQ28"/>
    <mergeCell ref="AR28:AX28"/>
    <mergeCell ref="AY28:BE28"/>
    <mergeCell ref="BF28:BL28"/>
    <mergeCell ref="BM28:BT28"/>
    <mergeCell ref="BU28:CB28"/>
    <mergeCell ref="CC28:CJ28"/>
    <mergeCell ref="B33:AC33"/>
    <mergeCell ref="AD33:AQ33"/>
    <mergeCell ref="AR33:AX33"/>
    <mergeCell ref="AY33:BE33"/>
    <mergeCell ref="BF33:BL33"/>
    <mergeCell ref="BM33:BT33"/>
    <mergeCell ref="BU33:CB33"/>
    <mergeCell ref="CC33:CJ33"/>
    <mergeCell ref="BU29:CB29"/>
    <mergeCell ref="CC29:CJ29"/>
    <mergeCell ref="B30:F30"/>
    <mergeCell ref="G30:AC30"/>
    <mergeCell ref="AD30:AJ30"/>
    <mergeCell ref="AK30:AQ30"/>
    <mergeCell ref="AR30:AX30"/>
    <mergeCell ref="AY30:BE30"/>
    <mergeCell ref="BF30:BL30"/>
    <mergeCell ref="BM30:BT30"/>
    <mergeCell ref="B29:F29"/>
    <mergeCell ref="G29:AC29"/>
    <mergeCell ref="AD29:AJ29"/>
    <mergeCell ref="AK29:AQ29"/>
    <mergeCell ref="AR29:AX29"/>
    <mergeCell ref="B36:F38"/>
    <mergeCell ref="G36:Y38"/>
    <mergeCell ref="Z36:BM36"/>
    <mergeCell ref="BN36:CQ37"/>
    <mergeCell ref="Z37:AS37"/>
    <mergeCell ref="AT37:BM37"/>
    <mergeCell ref="Z38:AI38"/>
    <mergeCell ref="AJ38:AS38"/>
    <mergeCell ref="AT38:BC38"/>
    <mergeCell ref="BD38:BM38"/>
    <mergeCell ref="BN38:BW38"/>
    <mergeCell ref="BX38:CG38"/>
    <mergeCell ref="CH38:CQ38"/>
    <mergeCell ref="B39:F39"/>
    <mergeCell ref="G39:Y39"/>
    <mergeCell ref="Z39:AI39"/>
    <mergeCell ref="AJ39:AS39"/>
    <mergeCell ref="AT39:BC39"/>
    <mergeCell ref="BD39:BM39"/>
    <mergeCell ref="BN39:BW39"/>
    <mergeCell ref="BX39:CG39"/>
    <mergeCell ref="CH39:CQ39"/>
    <mergeCell ref="B40:F40"/>
    <mergeCell ref="G40:Y40"/>
    <mergeCell ref="Z40:AI40"/>
    <mergeCell ref="AJ40:AS40"/>
    <mergeCell ref="AT40:BC40"/>
    <mergeCell ref="BD40:BM40"/>
    <mergeCell ref="BN40:BW44"/>
    <mergeCell ref="BX40:CG44"/>
    <mergeCell ref="CH40:CQ44"/>
    <mergeCell ref="B41:F41"/>
    <mergeCell ref="G41:Y41"/>
    <mergeCell ref="Z41:AI41"/>
    <mergeCell ref="AJ41:AS41"/>
    <mergeCell ref="AT41:BC41"/>
    <mergeCell ref="BD41:BM41"/>
    <mergeCell ref="B42:F42"/>
    <mergeCell ref="BD43:BM43"/>
    <mergeCell ref="B44:F44"/>
    <mergeCell ref="G44:Y44"/>
    <mergeCell ref="Z44:AI44"/>
    <mergeCell ref="AJ44:AS44"/>
    <mergeCell ref="AT44:BC44"/>
    <mergeCell ref="BD44:BM44"/>
    <mergeCell ref="G42:Y42"/>
    <mergeCell ref="Z42:AI42"/>
    <mergeCell ref="AJ42:AS42"/>
    <mergeCell ref="AT42:BC42"/>
    <mergeCell ref="BD42:BM42"/>
    <mergeCell ref="B43:F43"/>
    <mergeCell ref="G43:Y43"/>
    <mergeCell ref="Z43:AI43"/>
    <mergeCell ref="AJ43:AS43"/>
    <mergeCell ref="AT43:BC43"/>
    <mergeCell ref="AT58:AX58"/>
    <mergeCell ref="B54:Y54"/>
    <mergeCell ref="Z54:AM54"/>
    <mergeCell ref="AN54:BA54"/>
    <mergeCell ref="BB54:BF54"/>
    <mergeCell ref="B47:CU47"/>
    <mergeCell ref="B52:BF52"/>
    <mergeCell ref="B53:Y53"/>
    <mergeCell ref="Z53:AM53"/>
    <mergeCell ref="AN53:BA53"/>
    <mergeCell ref="BB53:BF53"/>
    <mergeCell ref="K59:O59"/>
    <mergeCell ref="P59:T59"/>
    <mergeCell ref="U59:Y59"/>
    <mergeCell ref="Z59:AD59"/>
    <mergeCell ref="U58:Y58"/>
    <mergeCell ref="Z58:AD58"/>
    <mergeCell ref="AE58:AI58"/>
    <mergeCell ref="AJ58:AN58"/>
    <mergeCell ref="B56:BW56"/>
    <mergeCell ref="B57:J58"/>
    <mergeCell ref="K57:O58"/>
    <mergeCell ref="P57:Y57"/>
    <mergeCell ref="Z57:AI57"/>
    <mergeCell ref="AJ57:AS57"/>
    <mergeCell ref="AT57:BC57"/>
    <mergeCell ref="BD57:BM57"/>
    <mergeCell ref="BN57:BW57"/>
    <mergeCell ref="P58:T58"/>
    <mergeCell ref="AY58:BC58"/>
    <mergeCell ref="BD58:BH58"/>
    <mergeCell ref="BI58:BM58"/>
    <mergeCell ref="BN58:BR58"/>
    <mergeCell ref="BS58:BW58"/>
    <mergeCell ref="AO58:AS58"/>
    <mergeCell ref="BI59:BM59"/>
    <mergeCell ref="BN59:BR59"/>
    <mergeCell ref="BS59:BW59"/>
    <mergeCell ref="B60:J60"/>
    <mergeCell ref="K60:O60"/>
    <mergeCell ref="P60:T60"/>
    <mergeCell ref="U60:Y60"/>
    <mergeCell ref="Z60:AD60"/>
    <mergeCell ref="AE60:AI60"/>
    <mergeCell ref="AJ60:AN60"/>
    <mergeCell ref="AE59:AI59"/>
    <mergeCell ref="AJ59:AN59"/>
    <mergeCell ref="AO59:AS59"/>
    <mergeCell ref="AT59:AX59"/>
    <mergeCell ref="AY59:BC59"/>
    <mergeCell ref="BD59:BH59"/>
    <mergeCell ref="BS60:BW60"/>
    <mergeCell ref="AO60:AS60"/>
    <mergeCell ref="AT60:AX60"/>
    <mergeCell ref="AY60:BC60"/>
    <mergeCell ref="BD60:BH60"/>
    <mergeCell ref="BI60:BM60"/>
    <mergeCell ref="BN60:BR60"/>
    <mergeCell ref="B59:J59"/>
    <mergeCell ref="AY61:BC61"/>
    <mergeCell ref="BD61:BH61"/>
    <mergeCell ref="BI61:BM61"/>
    <mergeCell ref="BN61:BR61"/>
    <mergeCell ref="BS61:BW61"/>
    <mergeCell ref="B62:J62"/>
    <mergeCell ref="K62:O62"/>
    <mergeCell ref="P62:T62"/>
    <mergeCell ref="U62:Y62"/>
    <mergeCell ref="Z62:AD62"/>
    <mergeCell ref="B61:J61"/>
    <mergeCell ref="K61:O61"/>
    <mergeCell ref="P61:T61"/>
    <mergeCell ref="U61:Y61"/>
    <mergeCell ref="Z61:AD61"/>
    <mergeCell ref="AE61:AI61"/>
    <mergeCell ref="AJ61:AN61"/>
    <mergeCell ref="AO61:AS61"/>
    <mergeCell ref="AT61:AX61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BI62:BM62"/>
    <mergeCell ref="BN62:BR62"/>
    <mergeCell ref="BS62:BW62"/>
    <mergeCell ref="B66:CU66"/>
    <mergeCell ref="B67:CU67"/>
    <mergeCell ref="B70:G72"/>
    <mergeCell ref="H70:AC72"/>
    <mergeCell ref="AD70:BE70"/>
    <mergeCell ref="BF70:BL72"/>
    <mergeCell ref="BM70:BS72"/>
    <mergeCell ref="AE62:AI62"/>
    <mergeCell ref="AJ62:AN62"/>
    <mergeCell ref="AO62:AS62"/>
    <mergeCell ref="AT62:AX62"/>
    <mergeCell ref="AY62:BC62"/>
    <mergeCell ref="BD62:BH62"/>
    <mergeCell ref="BF73:BL73"/>
    <mergeCell ref="BM73:BS73"/>
    <mergeCell ref="BT73:CF73"/>
    <mergeCell ref="CG73:CS73"/>
    <mergeCell ref="B74:G74"/>
    <mergeCell ref="H74:AC74"/>
    <mergeCell ref="AD74:AJ74"/>
    <mergeCell ref="AK74:AQ74"/>
    <mergeCell ref="AR74:AX74"/>
    <mergeCell ref="AY74:BE74"/>
    <mergeCell ref="B73:G73"/>
    <mergeCell ref="H73:AC73"/>
    <mergeCell ref="AD73:AJ73"/>
    <mergeCell ref="AK73:AQ73"/>
    <mergeCell ref="AR73:AX73"/>
    <mergeCell ref="AY73:BE73"/>
    <mergeCell ref="BF74:BL74"/>
    <mergeCell ref="BM74:BS74"/>
    <mergeCell ref="BT74:CF74"/>
    <mergeCell ref="CG74:CS74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B79:G79"/>
    <mergeCell ref="H79:AC79"/>
    <mergeCell ref="AD79:AJ79"/>
    <mergeCell ref="AK79:AQ79"/>
    <mergeCell ref="AR79:AX79"/>
    <mergeCell ref="AY79:BE79"/>
    <mergeCell ref="B119:CU119"/>
    <mergeCell ref="B120:CU122"/>
    <mergeCell ref="BF80:BL80"/>
    <mergeCell ref="BM80:BS80"/>
    <mergeCell ref="BT80:CF80"/>
    <mergeCell ref="CG80:CS80"/>
    <mergeCell ref="B83:CU83"/>
    <mergeCell ref="B84:CS84"/>
    <mergeCell ref="BF79:BL79"/>
    <mergeCell ref="BM79:BS79"/>
    <mergeCell ref="BT79:CF79"/>
    <mergeCell ref="CG79:CS79"/>
    <mergeCell ref="B80:G80"/>
    <mergeCell ref="H80:AC80"/>
    <mergeCell ref="AD80:AJ80"/>
    <mergeCell ref="AK80:AQ80"/>
    <mergeCell ref="AR80:AX80"/>
    <mergeCell ref="AY80:BE80"/>
    <mergeCell ref="AY29:BE29"/>
    <mergeCell ref="BF29:BL29"/>
    <mergeCell ref="BM29:BT29"/>
    <mergeCell ref="BU30:CB30"/>
    <mergeCell ref="CC30:CJ30"/>
    <mergeCell ref="B31:F31"/>
    <mergeCell ref="G31:AC31"/>
    <mergeCell ref="AD31:AJ31"/>
    <mergeCell ref="AK31:AQ31"/>
    <mergeCell ref="AR31:AX31"/>
    <mergeCell ref="AY31:BE31"/>
    <mergeCell ref="BF31:BL31"/>
    <mergeCell ref="BM31:BT31"/>
    <mergeCell ref="BU23:CB23"/>
    <mergeCell ref="CC23:CJ23"/>
    <mergeCell ref="B8:Y8"/>
    <mergeCell ref="Z8:BF8"/>
    <mergeCell ref="BU32:CB32"/>
    <mergeCell ref="CC32:CJ32"/>
    <mergeCell ref="B23:F23"/>
    <mergeCell ref="G23:AC23"/>
    <mergeCell ref="AD23:AJ23"/>
    <mergeCell ref="AK23:AQ23"/>
    <mergeCell ref="AR23:AX23"/>
    <mergeCell ref="AY23:BE23"/>
    <mergeCell ref="BF23:BL23"/>
    <mergeCell ref="BM23:BT23"/>
    <mergeCell ref="BU31:CB31"/>
    <mergeCell ref="CC31:CJ31"/>
    <mergeCell ref="B32:F32"/>
    <mergeCell ref="G32:AC32"/>
    <mergeCell ref="AD32:AJ32"/>
    <mergeCell ref="AK32:AQ32"/>
    <mergeCell ref="AR32:AX32"/>
    <mergeCell ref="AY32:BE32"/>
    <mergeCell ref="BF32:BL32"/>
    <mergeCell ref="BM32:BT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K_НЭСКО-ХМАО-01</vt:lpstr>
      <vt:lpstr>K_НЭСКО-ХМАО-02</vt:lpstr>
      <vt:lpstr>K_НЭСКО-ХМАО-03</vt:lpstr>
      <vt:lpstr>K_НЭСКО-ХМАО-04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2022-05-13T07:38:51Z</dcterms:modified>
</cp:coreProperties>
</file>