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прил. 7.1" sheetId="1" r:id="rId1"/>
    <sheet name="прил. 7.2" sheetId="2" r:id="rId2"/>
    <sheet name="прил. 8" sheetId="3" r:id="rId3"/>
    <sheet name="прил.11.1" sheetId="4" r:id="rId4"/>
    <sheet name="прил. 11.2" sheetId="6" r:id="rId5"/>
  </sheets>
  <externalReferences>
    <externalReference r:id="rId6"/>
  </externalReferences>
  <definedNames>
    <definedName name="_xlnm._FilterDatabase" localSheetId="3" hidden="1">прил.11.1!$A$1:$J$147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3" l="1"/>
  <c r="K19" i="1" l="1"/>
  <c r="Q19" i="1"/>
  <c r="B19" i="4"/>
  <c r="B98" i="4"/>
  <c r="B132" i="4"/>
  <c r="B133" i="4"/>
  <c r="B99" i="4"/>
  <c r="B20" i="4"/>
  <c r="K22" i="3" l="1"/>
  <c r="K29" i="3"/>
  <c r="I29" i="3"/>
  <c r="G29" i="3"/>
  <c r="I22" i="2" l="1"/>
  <c r="R21" i="1" l="1"/>
  <c r="R20" i="1"/>
  <c r="R19" i="1"/>
  <c r="R18" i="1"/>
  <c r="P19" i="1"/>
  <c r="P20" i="1"/>
  <c r="P21" i="1"/>
  <c r="P18" i="1"/>
  <c r="Q22" i="2" l="1"/>
  <c r="S22" i="2"/>
  <c r="R22" i="2"/>
  <c r="G75" i="4" l="1"/>
  <c r="G74" i="4"/>
  <c r="G73" i="4"/>
  <c r="H76" i="4" l="1"/>
  <c r="H75" i="4"/>
  <c r="H74" i="4"/>
  <c r="H73" i="4"/>
  <c r="G19" i="1" l="1"/>
  <c r="T19" i="1" s="1"/>
  <c r="Q17" i="1" l="1"/>
  <c r="K28" i="3" l="1"/>
  <c r="G76" i="4" l="1"/>
  <c r="C33" i="3" l="1"/>
  <c r="L21" i="3"/>
  <c r="P17" i="1" l="1"/>
  <c r="F19" i="1" l="1"/>
  <c r="F21" i="3" l="1"/>
  <c r="F20" i="3" s="1"/>
  <c r="H21" i="3"/>
  <c r="H20" i="3" s="1"/>
  <c r="J21" i="3"/>
  <c r="J20" i="3" s="1"/>
  <c r="C29" i="3" l="1"/>
  <c r="F20" i="1"/>
  <c r="F21" i="1"/>
  <c r="B129" i="4"/>
  <c r="B95" i="4"/>
  <c r="B56" i="4"/>
  <c r="B16" i="4"/>
  <c r="F18" i="1" l="1"/>
  <c r="E23" i="2"/>
  <c r="E24" i="2"/>
  <c r="G20" i="1"/>
  <c r="G21" i="1"/>
  <c r="E22" i="2"/>
  <c r="E21" i="2"/>
  <c r="T23" i="2" l="1"/>
  <c r="T24" i="2"/>
  <c r="T21" i="2"/>
  <c r="C36" i="3" l="1"/>
  <c r="D36" i="3"/>
  <c r="C37" i="3"/>
  <c r="D37" i="3"/>
  <c r="C38" i="3"/>
  <c r="D38" i="3"/>
  <c r="C39" i="3"/>
  <c r="D39" i="3"/>
  <c r="C40" i="3"/>
  <c r="D40" i="3"/>
  <c r="C41" i="3"/>
  <c r="D41" i="3"/>
  <c r="C42" i="3"/>
  <c r="D42" i="3"/>
  <c r="C43" i="3"/>
  <c r="D43" i="3"/>
  <c r="C44" i="3"/>
  <c r="D44" i="3"/>
  <c r="C45" i="3"/>
  <c r="D45" i="3"/>
  <c r="C46" i="3"/>
  <c r="D46" i="3"/>
  <c r="C47" i="3"/>
  <c r="D47" i="3"/>
  <c r="D35" i="3"/>
  <c r="C35" i="3"/>
  <c r="D34" i="3"/>
  <c r="C34" i="3"/>
  <c r="D32" i="3"/>
  <c r="C32" i="3"/>
  <c r="D31" i="3"/>
  <c r="C31" i="3"/>
  <c r="D30" i="3"/>
  <c r="C30" i="3"/>
  <c r="D29" i="3"/>
  <c r="J28" i="3"/>
  <c r="I28" i="3"/>
  <c r="H28" i="3"/>
  <c r="G28" i="3"/>
  <c r="F28" i="3"/>
  <c r="E28" i="3"/>
  <c r="D26" i="3"/>
  <c r="C26" i="3"/>
  <c r="D25" i="3"/>
  <c r="C25" i="3"/>
  <c r="D24" i="3"/>
  <c r="C24" i="3"/>
  <c r="S24" i="2"/>
  <c r="R24" i="2"/>
  <c r="Q24" i="2"/>
  <c r="P24" i="2"/>
  <c r="S23" i="2"/>
  <c r="R23" i="2"/>
  <c r="Q23" i="2"/>
  <c r="P23" i="2"/>
  <c r="P22" i="2"/>
  <c r="U20" i="2"/>
  <c r="R21" i="2"/>
  <c r="R20" i="2" s="1"/>
  <c r="Q21" i="2"/>
  <c r="K20" i="2"/>
  <c r="S21" i="2"/>
  <c r="X20" i="2"/>
  <c r="W20" i="2"/>
  <c r="V20" i="2"/>
  <c r="N20" i="2"/>
  <c r="M20" i="2"/>
  <c r="L20" i="2"/>
  <c r="H20" i="2"/>
  <c r="G20" i="2"/>
  <c r="F20" i="2"/>
  <c r="T22" i="2"/>
  <c r="T20" i="2" s="1"/>
  <c r="G18" i="1"/>
  <c r="J21" i="2" s="1"/>
  <c r="S17" i="1"/>
  <c r="R17" i="1"/>
  <c r="O17" i="1"/>
  <c r="L20" i="3" s="1"/>
  <c r="N17" i="1"/>
  <c r="K21" i="3" s="1"/>
  <c r="K20" i="3" s="1"/>
  <c r="M17" i="1"/>
  <c r="L17" i="1"/>
  <c r="K17" i="1"/>
  <c r="D33" i="3" s="1"/>
  <c r="J17" i="1"/>
  <c r="H17" i="1"/>
  <c r="F17" i="1"/>
  <c r="E17" i="1"/>
  <c r="I21" i="3" l="1"/>
  <c r="I20" i="3" s="1"/>
  <c r="I19" i="3" s="1"/>
  <c r="I18" i="3" s="1"/>
  <c r="E22" i="3"/>
  <c r="G21" i="3"/>
  <c r="G20" i="3" s="1"/>
  <c r="G19" i="3" s="1"/>
  <c r="G18" i="3" s="1"/>
  <c r="H19" i="3"/>
  <c r="H18" i="3" s="1"/>
  <c r="L19" i="3"/>
  <c r="L18" i="3" s="1"/>
  <c r="Q20" i="2"/>
  <c r="U21" i="1"/>
  <c r="V21" i="1" s="1"/>
  <c r="J24" i="2"/>
  <c r="U20" i="1"/>
  <c r="V20" i="1" s="1"/>
  <c r="J23" i="2"/>
  <c r="U19" i="1"/>
  <c r="V19" i="1" s="1"/>
  <c r="J22" i="2"/>
  <c r="O22" i="2" s="1"/>
  <c r="O24" i="2"/>
  <c r="S20" i="2"/>
  <c r="O23" i="2"/>
  <c r="T20" i="1"/>
  <c r="P21" i="2"/>
  <c r="O21" i="2" s="1"/>
  <c r="J19" i="3"/>
  <c r="J18" i="3" s="1"/>
  <c r="C28" i="3"/>
  <c r="K19" i="3"/>
  <c r="K18" i="3" s="1"/>
  <c r="D23" i="3"/>
  <c r="D28" i="3"/>
  <c r="C23" i="3"/>
  <c r="I20" i="2"/>
  <c r="E20" i="2"/>
  <c r="T18" i="1"/>
  <c r="G17" i="1"/>
  <c r="U18" i="1"/>
  <c r="T21" i="1"/>
  <c r="I17" i="1"/>
  <c r="F19" i="3" s="1"/>
  <c r="F18" i="3" s="1"/>
  <c r="E21" i="3" l="1"/>
  <c r="E20" i="3" s="1"/>
  <c r="E19" i="3" s="1"/>
  <c r="E18" i="3" s="1"/>
  <c r="C22" i="3"/>
  <c r="C21" i="3" s="1"/>
  <c r="C20" i="3" s="1"/>
  <c r="C19" i="3" s="1"/>
  <c r="C18" i="3" s="1"/>
  <c r="D22" i="3"/>
  <c r="J20" i="2"/>
  <c r="O20" i="2"/>
  <c r="P20" i="2"/>
  <c r="U17" i="1"/>
  <c r="V17" i="1" s="1"/>
  <c r="V18" i="1"/>
  <c r="T17" i="1"/>
  <c r="D21" i="3" l="1"/>
  <c r="D20" i="3" s="1"/>
  <c r="D19" i="3" s="1"/>
  <c r="D18" i="3" s="1"/>
</calcChain>
</file>

<file path=xl/comments1.xml><?xml version="1.0" encoding="utf-8"?>
<comments xmlns="http://schemas.openxmlformats.org/spreadsheetml/2006/main">
  <authors>
    <author>Автор</author>
  </authors>
  <commentLis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Накопительная за весь период
</t>
        </r>
      </text>
    </comment>
  </commentList>
</comments>
</file>

<file path=xl/sharedStrings.xml><?xml version="1.0" encoding="utf-8"?>
<sst xmlns="http://schemas.openxmlformats.org/spreadsheetml/2006/main" count="640" uniqueCount="245">
  <si>
    <t>Приложение  № 7.1</t>
  </si>
  <si>
    <t>к приказу Минэнерго России</t>
  </si>
  <si>
    <t>от «24» марта 2010 г. № 114</t>
  </si>
  <si>
    <t>УТВЕРЖДАЮ:</t>
  </si>
  <si>
    <t xml:space="preserve">Директор </t>
  </si>
  <si>
    <t>ООО "НЭСКО"</t>
  </si>
  <si>
    <t>__________________В.В. Эсауленко</t>
  </si>
  <si>
    <t>(подпись)</t>
  </si>
  <si>
    <t>«___»________ 20__ года</t>
  </si>
  <si>
    <t>М.П.</t>
  </si>
  <si>
    <t>№ по утв. программе</t>
  </si>
  <si>
    <t>Наименование объекта</t>
  </si>
  <si>
    <t>Идентификатор инвестицион-ного проекта</t>
  </si>
  <si>
    <t xml:space="preserve">Остаток стоимости на начало года * </t>
  </si>
  <si>
    <t>Освоено 
(закрыто актами 
выполненных работ)
млн.рублей</t>
  </si>
  <si>
    <t>Введено (оформлено актами ввода в эксплуатацию)</t>
  </si>
  <si>
    <t>Осталось профинансировать по результатам отчетного периода *</t>
  </si>
  <si>
    <t>Отклонение***</t>
  </si>
  <si>
    <t>Причины отклонений</t>
  </si>
  <si>
    <t>всего</t>
  </si>
  <si>
    <t>1 кв</t>
  </si>
  <si>
    <t>2 кв</t>
  </si>
  <si>
    <t>3 кв</t>
  </si>
  <si>
    <t>4 кв</t>
  </si>
  <si>
    <t>тыс. рублей</t>
  </si>
  <si>
    <t>%</t>
  </si>
  <si>
    <t>в том числе за счет</t>
  </si>
  <si>
    <t>план**</t>
  </si>
  <si>
    <t>факт***</t>
  </si>
  <si>
    <t>план</t>
  </si>
  <si>
    <t>факт</t>
  </si>
  <si>
    <t xml:space="preserve">план </t>
  </si>
  <si>
    <t>за отчетный               квартал</t>
  </si>
  <si>
    <t>уточнения стоимости по результатам утвержденной ПСД</t>
  </si>
  <si>
    <t>уточнения стоимости по результатам закупочных процедур</t>
  </si>
  <si>
    <t>ВСЕГО по инвестиционной программе, в том числе:</t>
  </si>
  <si>
    <t>1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</si>
  <si>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</si>
  <si>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</si>
  <si>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2</t>
  </si>
  <si>
    <t>K_НЭСКО-ХМАО-02</t>
  </si>
  <si>
    <t>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</si>
  <si>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</si>
  <si>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</si>
  <si>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>4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</si>
  <si>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</si>
  <si>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</si>
  <si>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</si>
  <si>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</si>
  <si>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</si>
  <si>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</si>
  <si>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Приложение  №  7.2</t>
  </si>
  <si>
    <t>№№</t>
  </si>
  <si>
    <t>Наименование объекта*</t>
  </si>
  <si>
    <t>Плановый объем финансирования, млн. руб.**</t>
  </si>
  <si>
    <t>Фактически профинансировано, млн. руб.</t>
  </si>
  <si>
    <t>Отклонение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</si>
  <si>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</si>
  <si>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</si>
  <si>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</si>
  <si>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</si>
  <si>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</si>
  <si>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</si>
  <si>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</si>
  <si>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</si>
  <si>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</si>
  <si>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</si>
  <si>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</si>
  <si>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</si>
  <si>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</si>
  <si>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мощ- 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</si>
  <si>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</si>
  <si>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</si>
  <si>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</si>
  <si>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</si>
  <si>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</si>
  <si>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</si>
  <si>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</si>
  <si>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протя- женность, км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</si>
  <si>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</si>
  <si>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</si>
  <si>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Приложение  № 8</t>
  </si>
  <si>
    <t>Источник финансирования</t>
  </si>
  <si>
    <t>план*</t>
  </si>
  <si>
    <t>факт**</t>
  </si>
  <si>
    <t>1.1.</t>
  </si>
  <si>
    <t>1.1.1.</t>
  </si>
  <si>
    <t>Инвестиционная составляющая в тарифах, в том числе:</t>
  </si>
  <si>
    <t>1.1.1.1</t>
  </si>
  <si>
    <t>Реализация электрической энергии и мощности</t>
  </si>
  <si>
    <t>1.1.2.</t>
  </si>
  <si>
    <t>Прибыль от продажи электрической энергии (мощности) по нерегулируемым ценам</t>
  </si>
  <si>
    <t>1.1.3.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</si>
  <si>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</si>
  <si>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</si>
  <si>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</si>
  <si>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</si>
  <si>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</si>
  <si>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1.1.4.</t>
  </si>
  <si>
    <t>Прочая прибыль</t>
  </si>
  <si>
    <t>1.2.</t>
  </si>
  <si>
    <t>1.2.1.</t>
  </si>
  <si>
    <t>1.2.2.</t>
  </si>
  <si>
    <t>1.3.</t>
  </si>
  <si>
    <t>1.4.</t>
  </si>
  <si>
    <t>2.1.</t>
  </si>
  <si>
    <t>Кредиты</t>
  </si>
  <si>
    <t>2.2.</t>
  </si>
  <si>
    <t>Облигационные займы</t>
  </si>
  <si>
    <t>2.3.</t>
  </si>
  <si>
    <t>2.4.</t>
  </si>
  <si>
    <t>2.5.</t>
  </si>
  <si>
    <t>2.6.</t>
  </si>
  <si>
    <t>Использование лизинга</t>
  </si>
  <si>
    <t>2.7.</t>
  </si>
  <si>
    <t>* план в соответствии с утвержденной инвестиционной программой</t>
  </si>
  <si>
    <t>** накопленным итогом за год</t>
  </si>
  <si>
    <t>Амортизация основных средств всего, в том числе:</t>
  </si>
  <si>
    <t>Амортизация, учтенная в тарифах, всего, в том числе:</t>
  </si>
  <si>
    <t>1 2.1.1.</t>
  </si>
  <si>
    <t>прочая амортизация</t>
  </si>
  <si>
    <t>1.2.2.1.</t>
  </si>
  <si>
    <t>недоиспользованная амортизация прошлых лет всего, в том числе:</t>
  </si>
  <si>
    <t>Возврат налога на добавленную стоимость</t>
  </si>
  <si>
    <t>Прочие собственные средства всего, в том числе:</t>
  </si>
  <si>
    <t>1.4.1.</t>
  </si>
  <si>
    <t>средства дополнительной эмиссии акций</t>
  </si>
  <si>
    <t>II</t>
  </si>
  <si>
    <t>Привлеченные средства, всего, в том числе:</t>
  </si>
  <si>
    <t>Векселя</t>
  </si>
  <si>
    <t>Займы организаций</t>
  </si>
  <si>
    <t>бюджетное финансирование, всего, в том числе:</t>
  </si>
  <si>
    <t>2.5.1.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</si>
  <si>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</si>
  <si>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</si>
  <si>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</si>
  <si>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</si>
  <si>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</si>
  <si>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</si>
  <si>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</si>
  <si>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Прочие привлеченные средства (привлечение "+” / возврат" -" денежных средств акционеров)</t>
  </si>
  <si>
    <t>I</t>
  </si>
  <si>
    <t>Собственные средства всего, в том числе:</t>
  </si>
  <si>
    <t>Прибыль, направляемая на инвестиции, в гом числе:</t>
  </si>
  <si>
    <t>В С Е Г О,</t>
  </si>
  <si>
    <t>"Утверждаю"</t>
  </si>
  <si>
    <t>Приложение  № 11.1</t>
  </si>
  <si>
    <t>Отчет об исполнении сетевых графиков строительства проектов 
(представляется ежеквартально)</t>
  </si>
  <si>
    <t xml:space="preserve">ООО "Нижневартовская энергосбытовая компания" </t>
  </si>
  <si>
    <t>Наименование инвестиционного проекта:</t>
  </si>
  <si>
    <t>Идентификационный номер проекта:</t>
  </si>
  <si>
    <t>K_ЮТЭК-ХМАО-01</t>
  </si>
  <si>
    <t xml:space="preserve">Отчетный период: </t>
  </si>
  <si>
    <t>по состоянию на:</t>
  </si>
  <si>
    <t>№</t>
  </si>
  <si>
    <t>Наименование этапов основных работ (с учетом подготовительного периода до начала строительства) по общему сетевому графику *</t>
  </si>
  <si>
    <t>Сроки выполнения задач по укрупненному сетевому графику</t>
  </si>
  <si>
    <t>Процент исполнения 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</si>
  <si>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</si>
  <si>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</si>
  <si>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</si>
  <si>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План</t>
  </si>
  <si>
    <t>Факт</t>
  </si>
  <si>
    <t>начало (дата)</t>
  </si>
  <si>
    <t>окончание (дата)</t>
  </si>
  <si>
    <t>начало                       (дата)</t>
  </si>
  <si>
    <t>5</t>
  </si>
  <si>
    <t>6</t>
  </si>
  <si>
    <t>8</t>
  </si>
  <si>
    <t>9</t>
  </si>
  <si>
    <t>10</t>
  </si>
  <si>
    <t>11</t>
  </si>
  <si>
    <t>Этап закупки</t>
  </si>
  <si>
    <t xml:space="preserve">Подготовка закупочной документации </t>
  </si>
  <si>
    <t>1 кв. 2021г.</t>
  </si>
  <si>
    <t>4 кв. 2020г.</t>
  </si>
  <si>
    <t>Размещение тендеров на электронной площадке</t>
  </si>
  <si>
    <t xml:space="preserve">Утверждение поставщиков и подрядчиков, заключение договоров </t>
  </si>
  <si>
    <t>Организационный этап</t>
  </si>
  <si>
    <t>Подготовка помещений для размещения оборудования</t>
  </si>
  <si>
    <t>2 кв. 2021г</t>
  </si>
  <si>
    <t>Строительство и пусконаладочные работы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</si>
  <si>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</si>
  <si>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</si>
  <si>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</si>
  <si>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</si>
  <si>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</si>
  <si>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Пусконаладочные работы</t>
  </si>
  <si>
    <t>3 кв. 2021г.</t>
  </si>
  <si>
    <t>3.4.</t>
  </si>
  <si>
    <t xml:space="preserve">Завершение строительства </t>
  </si>
  <si>
    <t>Испытания и ввод в эксплуатацию</t>
  </si>
  <si>
    <t>4.1.</t>
  </si>
  <si>
    <t>Настройка программного обеспечения и личного кабинета</t>
  </si>
  <si>
    <t>4 кв. 2021г.</t>
  </si>
  <si>
    <t>4.2.</t>
  </si>
  <si>
    <t xml:space="preserve"> Ввод в эксплуатацию  </t>
  </si>
  <si>
    <t>* - заполняется в соответствии с приложением 3.2</t>
  </si>
  <si>
    <t>K_ЮТЭК-ХМАО-02</t>
  </si>
  <si>
    <t>Подготовка оборудования для установки и настройки ПО</t>
  </si>
  <si>
    <t>Установка и настройка ПО</t>
  </si>
  <si>
    <t>Настройка рабочих мест (АРМ) пользователей</t>
  </si>
  <si>
    <t>Настройка личного кабинета</t>
  </si>
  <si>
    <t xml:space="preserve">Завершение работ </t>
  </si>
  <si>
    <t>Ввод в эксплуатацию ПО и личного кабинета</t>
  </si>
  <si>
    <t>К_ЮТЭК-ХМАО-03</t>
  </si>
  <si>
    <t>Размещение тендера на электронной площадке</t>
  </si>
  <si>
    <t xml:space="preserve">Утверждение подрядчика, заключение договора </t>
  </si>
  <si>
    <t>Передача прав доступа к ИСУЭЭ</t>
  </si>
  <si>
    <t>Завершающий этап</t>
  </si>
  <si>
    <t>Начало оказания услуг по обслуживанию ИСУЭЭ</t>
  </si>
  <si>
    <t>К_ЮТЭК-ХМАО-04</t>
  </si>
  <si>
    <t xml:space="preserve">Утверждение оператора связи, заключение договоров </t>
  </si>
  <si>
    <t>2 кв. 2021г.</t>
  </si>
  <si>
    <t>Подготовка ИСУЭЭ и ПО для получения и обработки данных</t>
  </si>
  <si>
    <t>Ввод в эксплуатацию (начало опроса счётчиков)</t>
  </si>
  <si>
    <t>Приложение  № 11.2</t>
  </si>
  <si>
    <t>__________________А.В. Стукалов</t>
  </si>
  <si>
    <t xml:space="preserve">II. Контрольные этапы реализации инвестиционного проекта для ООО "Нижневартовская энергосбытовая компания" </t>
  </si>
  <si>
    <t>№ п/п</t>
  </si>
  <si>
    <t>Наименование</t>
  </si>
  <si>
    <t>Тип</t>
  </si>
  <si>
    <t>событие</t>
  </si>
  <si>
    <t>работа</t>
  </si>
  <si>
    <t>3.5.</t>
  </si>
  <si>
    <t>3.6.</t>
  </si>
  <si>
    <t>3.7.</t>
  </si>
  <si>
    <t>Завершение строительства/работ</t>
  </si>
  <si>
    <t xml:space="preserve">Ввод в эксплуатацию  </t>
  </si>
  <si>
    <t>4.3.</t>
  </si>
  <si>
    <t>5.1.</t>
  </si>
  <si>
    <t>4 кв.2021г.</t>
  </si>
  <si>
    <t>4 кв. 2020г</t>
  </si>
  <si>
    <t>4 кв. 2021г</t>
  </si>
  <si>
    <t>Установка и настройка ПО, с подключением внутреннего Static IP для интеграции ПУ в систему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</si>
  <si>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</si>
  <si>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4 кв. 2025г.</t>
  </si>
  <si>
    <t>Идентификатор инвестиционного проекта</t>
  </si>
  <si>
    <t>Объем финансирования
 2024 год</t>
  </si>
  <si>
    <t>Объем финансирования
 [2024 год] млн.руб с НДС</t>
  </si>
  <si>
    <t>Отчет об исполнении инвестиционной программы ООО "Нижневартовская энергосбытовая компания" за II квартал 2024 год, млн. рублей с НДС
(представляется ежеквартально)</t>
  </si>
  <si>
    <t>Отчет об исполнении основных этапов работ по реализации инвестиционной программы ООО "Нижневартовская энергосбытовая компания" за II квартал 2024 года
(представляется ежеквартально) с НДС</t>
  </si>
  <si>
    <t>Отчет об источниках финансирования инвестиционных программ, млн. рублей 
(за II квартал 2024 года)</t>
  </si>
  <si>
    <t>II квартал 2024 год</t>
  </si>
  <si>
    <t>30.06.2024г.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</si>
</sst>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43" formatCode="_-* #,##0.00\ _₽_-;\-* #,##0.00\ _₽_-;_-* &quot;-&quot;??\ _₽_-;_-@_-"/>
    <numFmt numFmtId="164" formatCode="_-* #,##0.00_-;\-* #,##0.00_-;_-* &quot;-&quot;??_-;_-@_-"/>
    <numFmt numFmtId="165" formatCode="0.0000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?_р_._-;_-@_-"/>
    <numFmt numFmtId="169" formatCode="_-* #,##0.000_р_._-;\-* #,##0.000_р_._-;_-* &quot;-&quot;??_р_._-;_-@_-"/>
    <numFmt numFmtId="170" formatCode="_-* #,##0.000\ _₽_-;\-* #,##0.000\ _₽_-;_-* &quot;-&quot;?????\ _₽_-;_-@_-"/>
    <numFmt numFmtId="171" formatCode="_-* #,##0.000000_р_._-;\-* #,##0.000000_р_._-;_-* &quot;-&quot;??_р_._-;_-@_-"/>
    <numFmt numFmtId="172" formatCode="_-* #,##0.00000\ _₽_-;\-* #,##0.00000\ _₽_-;_-* &quot;-&quot;??\ _₽_-;_-@_-"/>
    <numFmt numFmtId="173" formatCode="_-* #,##0.000000\ _₽_-;\-* #,##0.000000\ _₽_-;_-* &quot;-&quot;??\ _₽_-;_-@_-"/>
    <numFmt numFmtId="174" formatCode="_-* #,##0.0000\ _₽_-;\-* #,##0.0000\ _₽_-;_-* &quot;-&quot;??\ _₽_-;_-@_-"/>
    <numFmt numFmtId="175" formatCode="_-* #,##0.0_р_._-;\-* #,##0.0_р_._-;_-* &quot;-&quot;?_р_._-;_-@_-"/>
    <numFmt numFmtId="176" formatCode="0.0"/>
    <numFmt numFmtId="177" formatCode="_-* #,##0.000\ _₽_-;\-* #,##0.000\ _₽_-;_-* &quot;-&quot;???\ _₽_-;_-@_-"/>
    <numFmt numFmtId="178" formatCode="_-* #,##0.0000000000\ _₽_-;\-* #,##0.0000000000\ _₽_-;_-* &quot;-&quot;??\ _₽_-;_-@_-"/>
    <numFmt numFmtId="179" formatCode="_-* #,##0.00000_р_._-;\-* #,##0.00000_р_._-;_-* &quot;-&quot;??_р_._-;_-@_-"/>
    <numFmt numFmtId="180" formatCode="0.0000_ ;\-0.0000\ "/>
    <numFmt numFmtId="181" formatCode="_-* #,##0.00000000_р_._-;\-* #,##0.00000000_р_._-;_-* &quot;-&quot;?_р_._-;_-@_-"/>
    <numFmt numFmtId="182" formatCode="#,##0.000000"/>
    <numFmt numFmtId="183" formatCode="0.00_ ;\-0.00\ "/>
    <numFmt numFmtId="184" formatCode="_-* #,##0.00\ _₽_-;\-* #,##0.00\ _₽_-;_-* &quot;-&quot;???????\ _₽_-;_-@_-"/>
    <numFmt numFmtId="185" formatCode="_-* #,##0.000000000\ _₽_-;\-* #,##0.000000000\ _₽_-;_-* &quot;-&quot;??\ _₽_-;_-@_-"/>
    <numFmt numFmtId="186" formatCode="0.00000"/>
    <numFmt numFmtId="187" formatCode="_-* #,##0.00000000\ _₽_-;\-* #,##0.00000000\ _₽_-;_-* &quot;-&quot;??\ _₽_-;_-@_-"/>
    <numFmt numFmtId="188" formatCode="0.000"/>
    <numFmt numFmtId="189" formatCode="#,##0.000"/>
    <numFmt numFmtId="190" formatCode="#,##0.0000"/>
    <numFmt numFmtId="191" formatCode="_-* #,##0.0\ _₽_-;\-* #,##0.0\ _₽_-;_-* &quot;-&quot;??\ _₽_-;_-@_-"/>
    <numFmt numFmtId="192" formatCode="0.000000"/>
    <numFmt numFmtId="193" formatCode="#,##0.00000"/>
    <numFmt numFmtId="194" formatCode="0.0%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5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000000"/>
      <name val="Symbol"/>
      <family val="1"/>
      <charset val="2"/>
    </font>
    <font>
      <sz val="11"/>
      <name val="Symbol"/>
      <family val="1"/>
      <charset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11" fillId="0" borderId="0"/>
    <xf numFmtId="0" fontId="12" fillId="0" borderId="0"/>
    <xf numFmtId="0" fontId="14" fillId="0" borderId="0"/>
    <xf numFmtId="0" fontId="23" fillId="0" borderId="0"/>
    <xf numFmtId="0" fontId="14" fillId="0" borderId="0"/>
    <xf numFmtId="164" fontId="27" fillId="0" borderId="0" applyFont="0" applyFill="0" applyBorder="0" applyAlignment="0" applyProtection="0"/>
  </cellStyleXfs>
  <cellXfs count="401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5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 applyAlignment="1">
      <alignment horizontal="center" vertical="center"/>
    </xf>
    <xf numFmtId="166" fontId="1" fillId="0" borderId="0" xfId="0" applyNumberFormat="1" applyFont="1" applyFill="1"/>
    <xf numFmtId="167" fontId="1" fillId="0" borderId="0" xfId="0" applyNumberFormat="1" applyFont="1" applyFill="1"/>
    <xf numFmtId="168" fontId="1" fillId="0" borderId="0" xfId="0" applyNumberFormat="1" applyFont="1" applyFill="1"/>
    <xf numFmtId="169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43" fontId="1" fillId="0" borderId="0" xfId="0" applyNumberFormat="1" applyFont="1" applyFill="1"/>
    <xf numFmtId="43" fontId="2" fillId="0" borderId="0" xfId="0" applyNumberFormat="1" applyFont="1" applyBorder="1" applyAlignment="1">
      <alignment horizontal="right" vertical="center"/>
    </xf>
    <xf numFmtId="170" fontId="1" fillId="0" borderId="0" xfId="0" applyNumberFormat="1" applyFont="1" applyFill="1" applyAlignment="1">
      <alignment horizontal="center" vertical="center"/>
    </xf>
    <xf numFmtId="171" fontId="1" fillId="0" borderId="0" xfId="0" applyNumberFormat="1" applyFont="1" applyFill="1"/>
    <xf numFmtId="172" fontId="1" fillId="0" borderId="0" xfId="0" applyNumberFormat="1" applyFont="1" applyFill="1"/>
    <xf numFmtId="167" fontId="1" fillId="0" borderId="0" xfId="0" applyNumberFormat="1" applyFont="1" applyFill="1" applyAlignment="1">
      <alignment horizontal="center" vertical="center"/>
    </xf>
    <xf numFmtId="167" fontId="1" fillId="0" borderId="0" xfId="0" applyNumberFormat="1" applyFont="1" applyFill="1" applyAlignment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72" fontId="3" fillId="0" borderId="0" xfId="0" applyNumberFormat="1" applyFont="1" applyFill="1" applyBorder="1" applyAlignment="1">
      <alignment horizontal="center" vertical="center"/>
    </xf>
    <xf numFmtId="4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>
      <alignment horizontal="center" vertical="center"/>
    </xf>
    <xf numFmtId="173" fontId="3" fillId="0" borderId="0" xfId="0" applyNumberFormat="1" applyFont="1" applyFill="1" applyBorder="1" applyAlignment="1"/>
    <xf numFmtId="2" fontId="1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left"/>
    </xf>
    <xf numFmtId="4" fontId="1" fillId="0" borderId="0" xfId="0" applyNumberFormat="1" applyFont="1" applyFill="1" applyBorder="1"/>
    <xf numFmtId="174" fontId="3" fillId="0" borderId="0" xfId="0" applyNumberFormat="1" applyFont="1" applyFill="1" applyBorder="1" applyAlignment="1"/>
    <xf numFmtId="175" fontId="1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171" fontId="1" fillId="0" borderId="0" xfId="0" applyNumberFormat="1" applyFont="1" applyFill="1" applyAlignment="1">
      <alignment horizontal="center" vertical="center"/>
    </xf>
    <xf numFmtId="43" fontId="4" fillId="0" borderId="0" xfId="0" applyNumberFormat="1" applyFont="1" applyFill="1" applyAlignment="1">
      <alignment horizontal="center" vertical="center"/>
    </xf>
    <xf numFmtId="169" fontId="5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5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1" fillId="0" borderId="23" xfId="0" applyNumberFormat="1" applyFont="1" applyFill="1" applyBorder="1" applyAlignment="1">
      <alignment horizontal="center" vertical="center" wrapText="1"/>
    </xf>
    <xf numFmtId="43" fontId="3" fillId="0" borderId="23" xfId="0" applyNumberFormat="1" applyFont="1" applyFill="1" applyBorder="1" applyAlignment="1">
      <alignment horizontal="center" vertical="center" wrapText="1"/>
    </xf>
    <xf numFmtId="166" fontId="3" fillId="0" borderId="23" xfId="0" applyNumberFormat="1" applyFont="1" applyFill="1" applyBorder="1" applyAlignment="1">
      <alignment horizontal="center" vertical="center" wrapText="1"/>
    </xf>
    <xf numFmtId="167" fontId="3" fillId="0" borderId="23" xfId="0" applyNumberFormat="1" applyFont="1" applyFill="1" applyBorder="1" applyAlignment="1">
      <alignment horizontal="center" vertical="center" wrapText="1"/>
    </xf>
    <xf numFmtId="174" fontId="1" fillId="0" borderId="23" xfId="0" applyNumberFormat="1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 wrapText="1"/>
    </xf>
    <xf numFmtId="43" fontId="1" fillId="0" borderId="24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43" fontId="7" fillId="0" borderId="13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/>
    <xf numFmtId="43" fontId="1" fillId="0" borderId="13" xfId="0" applyNumberFormat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3" xfId="1" applyFont="1" applyFill="1" applyBorder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 wrapText="1"/>
    </xf>
    <xf numFmtId="43" fontId="1" fillId="0" borderId="27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 applyBorder="1" applyAlignment="1">
      <alignment horizontal="center" vertical="center" wrapText="1"/>
    </xf>
    <xf numFmtId="43" fontId="1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vertical="center" wrapText="1"/>
    </xf>
    <xf numFmtId="169" fontId="1" fillId="0" borderId="0" xfId="0" applyNumberFormat="1" applyFont="1" applyFill="1" applyBorder="1" applyAlignment="1">
      <alignment horizontal="center" vertical="center" wrapText="1"/>
    </xf>
    <xf numFmtId="177" fontId="1" fillId="0" borderId="0" xfId="0" applyNumberFormat="1" applyFont="1" applyFill="1"/>
    <xf numFmtId="166" fontId="1" fillId="0" borderId="0" xfId="0" applyNumberFormat="1" applyFont="1" applyFill="1" applyBorder="1" applyAlignment="1">
      <alignment horizontal="left" vertical="center" wrapText="1"/>
    </xf>
    <xf numFmtId="175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165" fontId="1" fillId="0" borderId="0" xfId="0" applyNumberFormat="1" applyFont="1" applyFill="1" applyAlignment="1">
      <alignment horizontal="center" vertical="center" wrapText="1"/>
    </xf>
    <xf numFmtId="166" fontId="1" fillId="0" borderId="0" xfId="0" applyNumberFormat="1" applyFont="1" applyFill="1" applyAlignment="1">
      <alignment horizontal="center" vertical="center" wrapText="1"/>
    </xf>
    <xf numFmtId="43" fontId="1" fillId="0" borderId="0" xfId="0" applyNumberFormat="1" applyFont="1" applyFill="1" applyAlignment="1">
      <alignment horizontal="left" wrapText="1"/>
    </xf>
    <xf numFmtId="166" fontId="1" fillId="0" borderId="0" xfId="0" applyNumberFormat="1" applyFont="1" applyFill="1" applyAlignment="1">
      <alignment horizontal="left" wrapText="1"/>
    </xf>
    <xf numFmtId="167" fontId="1" fillId="0" borderId="0" xfId="0" applyNumberFormat="1" applyFont="1" applyFill="1" applyAlignment="1">
      <alignment horizontal="left" wrapText="1"/>
    </xf>
    <xf numFmtId="174" fontId="1" fillId="0" borderId="0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Border="1" applyAlignment="1">
      <alignment horizontal="center" vertical="center" wrapText="1"/>
    </xf>
    <xf numFmtId="179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/>
    <xf numFmtId="0" fontId="1" fillId="0" borderId="0" xfId="0" applyFont="1" applyFill="1" applyAlignment="1">
      <alignment horizontal="left"/>
    </xf>
    <xf numFmtId="4" fontId="1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/>
    <xf numFmtId="0" fontId="1" fillId="0" borderId="0" xfId="0" applyFont="1" applyFill="1" applyAlignment="1">
      <alignment horizontal="right"/>
    </xf>
    <xf numFmtId="180" fontId="1" fillId="0" borderId="0" xfId="0" applyNumberFormat="1" applyFont="1" applyFill="1"/>
    <xf numFmtId="168" fontId="1" fillId="0" borderId="0" xfId="0" applyNumberFormat="1" applyFont="1" applyFill="1" applyAlignment="1">
      <alignment horizontal="center" vertical="center"/>
    </xf>
    <xf numFmtId="181" fontId="1" fillId="0" borderId="0" xfId="0" applyNumberFormat="1" applyFont="1" applyFill="1"/>
    <xf numFmtId="18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4" fontId="1" fillId="0" borderId="0" xfId="0" applyNumberFormat="1" applyFon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wrapText="1"/>
    </xf>
    <xf numFmtId="183" fontId="1" fillId="0" borderId="0" xfId="0" applyNumberFormat="1" applyFont="1" applyFill="1"/>
    <xf numFmtId="43" fontId="1" fillId="0" borderId="0" xfId="0" applyNumberFormat="1" applyFont="1" applyFill="1" applyAlignment="1">
      <alignment horizontal="center" vertical="center" wrapText="1"/>
    </xf>
    <xf numFmtId="184" fontId="1" fillId="0" borderId="0" xfId="0" applyNumberFormat="1" applyFont="1" applyFill="1" applyAlignment="1">
      <alignment horizontal="center" vertical="center" wrapText="1"/>
    </xf>
    <xf numFmtId="0" fontId="1" fillId="0" borderId="28" xfId="0" applyFont="1" applyFill="1" applyBorder="1"/>
    <xf numFmtId="0" fontId="1" fillId="0" borderId="31" xfId="0" applyFont="1" applyFill="1" applyBorder="1"/>
    <xf numFmtId="4" fontId="1" fillId="0" borderId="23" xfId="0" applyNumberFormat="1" applyFont="1" applyFill="1" applyBorder="1" applyAlignment="1">
      <alignment horizontal="center" vertical="center" wrapText="1"/>
    </xf>
    <xf numFmtId="43" fontId="1" fillId="0" borderId="22" xfId="0" applyNumberFormat="1" applyFont="1" applyFill="1" applyBorder="1" applyAlignment="1">
      <alignment horizontal="center" vertical="center" wrapText="1"/>
    </xf>
    <xf numFmtId="4" fontId="1" fillId="0" borderId="22" xfId="0" applyNumberFormat="1" applyFont="1" applyFill="1" applyBorder="1" applyAlignment="1">
      <alignment horizontal="center" vertical="center" wrapText="1"/>
    </xf>
    <xf numFmtId="4" fontId="1" fillId="0" borderId="34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horizontal="center" vertical="center" wrapText="1"/>
    </xf>
    <xf numFmtId="168" fontId="1" fillId="0" borderId="23" xfId="0" applyNumberFormat="1" applyFont="1" applyFill="1" applyBorder="1" applyAlignment="1">
      <alignment horizontal="center" vertical="distributed" wrapText="1"/>
    </xf>
    <xf numFmtId="168" fontId="1" fillId="0" borderId="23" xfId="0" applyNumberFormat="1" applyFont="1" applyFill="1" applyBorder="1" applyAlignment="1">
      <alignment horizontal="center" vertical="center" wrapText="1"/>
    </xf>
    <xf numFmtId="1" fontId="10" fillId="0" borderId="23" xfId="0" applyNumberFormat="1" applyFont="1" applyFill="1" applyBorder="1" applyAlignment="1">
      <alignment horizontal="center" vertical="center" wrapText="1"/>
    </xf>
    <xf numFmtId="168" fontId="10" fillId="0" borderId="23" xfId="0" applyNumberFormat="1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43" fontId="7" fillId="0" borderId="26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/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43" fontId="1" fillId="0" borderId="13" xfId="0" applyNumberFormat="1" applyFont="1" applyFill="1" applyBorder="1" applyAlignment="1">
      <alignment horizontal="center" vertical="center"/>
    </xf>
    <xf numFmtId="43" fontId="1" fillId="0" borderId="13" xfId="2" applyNumberFormat="1" applyFont="1" applyFill="1" applyBorder="1" applyAlignment="1">
      <alignment horizontal="center" vertical="center" wrapText="1"/>
    </xf>
    <xf numFmtId="43" fontId="1" fillId="0" borderId="13" xfId="0" applyNumberFormat="1" applyFont="1" applyFill="1" applyBorder="1" applyAlignment="1">
      <alignment horizontal="right" vertical="center" wrapText="1"/>
    </xf>
    <xf numFmtId="43" fontId="1" fillId="0" borderId="13" xfId="0" applyNumberFormat="1" applyFont="1" applyFill="1" applyBorder="1"/>
    <xf numFmtId="43" fontId="1" fillId="0" borderId="26" xfId="0" applyNumberFormat="1" applyFont="1" applyFill="1" applyBorder="1"/>
    <xf numFmtId="0" fontId="1" fillId="0" borderId="35" xfId="0" applyFont="1" applyFill="1" applyBorder="1"/>
    <xf numFmtId="49" fontId="1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3" xfId="0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center" vertical="center"/>
    </xf>
    <xf numFmtId="43" fontId="1" fillId="0" borderId="23" xfId="2" applyNumberFormat="1" applyFont="1" applyFill="1" applyBorder="1" applyAlignment="1">
      <alignment horizontal="center" vertical="center" wrapText="1"/>
    </xf>
    <xf numFmtId="43" fontId="1" fillId="0" borderId="23" xfId="0" applyNumberFormat="1" applyFont="1" applyFill="1" applyBorder="1" applyAlignment="1">
      <alignment horizontal="right" vertical="center" wrapText="1"/>
    </xf>
    <xf numFmtId="43" fontId="1" fillId="0" borderId="23" xfId="0" applyNumberFormat="1" applyFont="1" applyFill="1" applyBorder="1"/>
    <xf numFmtId="43" fontId="1" fillId="0" borderId="27" xfId="0" applyNumberFormat="1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4" fontId="1" fillId="0" borderId="0" xfId="0" applyNumberFormat="1" applyFont="1" applyFill="1" applyAlignment="1">
      <alignment wrapText="1"/>
    </xf>
    <xf numFmtId="43" fontId="1" fillId="0" borderId="0" xfId="0" applyNumberFormat="1" applyFont="1" applyFill="1" applyAlignment="1">
      <alignment wrapText="1"/>
    </xf>
    <xf numFmtId="185" fontId="1" fillId="0" borderId="0" xfId="0" applyNumberFormat="1" applyFont="1" applyFill="1" applyAlignment="1">
      <alignment horizontal="center" vertical="center"/>
    </xf>
    <xf numFmtId="0" fontId="13" fillId="0" borderId="0" xfId="3" applyFont="1"/>
    <xf numFmtId="0" fontId="13" fillId="0" borderId="0" xfId="3" applyFont="1" applyFill="1"/>
    <xf numFmtId="0" fontId="3" fillId="0" borderId="0" xfId="0" applyFont="1" applyFill="1" applyAlignment="1">
      <alignment horizontal="right"/>
    </xf>
    <xf numFmtId="0" fontId="15" fillId="0" borderId="0" xfId="4" applyFont="1"/>
    <xf numFmtId="0" fontId="3" fillId="0" borderId="0" xfId="0" applyFont="1" applyFill="1" applyAlignment="1">
      <alignment horizontal="right" vertical="center"/>
    </xf>
    <xf numFmtId="0" fontId="15" fillId="0" borderId="0" xfId="4" applyFont="1" applyAlignment="1">
      <alignment horizontal="right"/>
    </xf>
    <xf numFmtId="176" fontId="13" fillId="0" borderId="0" xfId="3" applyNumberFormat="1" applyFont="1"/>
    <xf numFmtId="3" fontId="15" fillId="0" borderId="0" xfId="4" applyNumberFormat="1" applyFont="1"/>
    <xf numFmtId="186" fontId="13" fillId="0" borderId="0" xfId="3" applyNumberFormat="1" applyFont="1"/>
    <xf numFmtId="4" fontId="13" fillId="0" borderId="0" xfId="3" applyNumberFormat="1" applyFont="1"/>
    <xf numFmtId="186" fontId="13" fillId="0" borderId="0" xfId="3" applyNumberFormat="1" applyFont="1" applyFill="1"/>
    <xf numFmtId="187" fontId="13" fillId="0" borderId="0" xfId="3" applyNumberFormat="1" applyFont="1"/>
    <xf numFmtId="182" fontId="13" fillId="0" borderId="0" xfId="3" applyNumberFormat="1" applyFont="1"/>
    <xf numFmtId="182" fontId="15" fillId="0" borderId="0" xfId="4" applyNumberFormat="1" applyFont="1"/>
    <xf numFmtId="188" fontId="15" fillId="0" borderId="0" xfId="4" applyNumberFormat="1" applyFont="1" applyAlignment="1">
      <alignment horizontal="right"/>
    </xf>
    <xf numFmtId="188" fontId="15" fillId="0" borderId="0" xfId="4" applyNumberFormat="1" applyFont="1"/>
    <xf numFmtId="188" fontId="15" fillId="0" borderId="0" xfId="4" applyNumberFormat="1" applyFont="1" applyFill="1"/>
    <xf numFmtId="176" fontId="15" fillId="0" borderId="0" xfId="4" applyNumberFormat="1" applyFont="1" applyAlignment="1">
      <alignment horizontal="center"/>
    </xf>
    <xf numFmtId="0" fontId="15" fillId="0" borderId="0" xfId="4" applyFont="1" applyAlignment="1">
      <alignment horizontal="center"/>
    </xf>
    <xf numFmtId="189" fontId="15" fillId="0" borderId="0" xfId="4" applyNumberFormat="1" applyFont="1"/>
    <xf numFmtId="2" fontId="3" fillId="0" borderId="0" xfId="0" applyNumberFormat="1" applyFont="1" applyFill="1" applyAlignment="1">
      <alignment horizontal="right" vertical="top" wrapText="1"/>
    </xf>
    <xf numFmtId="188" fontId="13" fillId="0" borderId="0" xfId="3" applyNumberFormat="1" applyFont="1"/>
    <xf numFmtId="43" fontId="16" fillId="0" borderId="0" xfId="4" applyNumberFormat="1" applyFont="1"/>
    <xf numFmtId="43" fontId="13" fillId="0" borderId="0" xfId="3" applyNumberFormat="1" applyFont="1"/>
    <xf numFmtId="4" fontId="15" fillId="0" borderId="0" xfId="4" applyNumberFormat="1" applyFont="1" applyAlignment="1">
      <alignment horizontal="center"/>
    </xf>
    <xf numFmtId="0" fontId="16" fillId="0" borderId="0" xfId="4" applyFont="1" applyAlignment="1">
      <alignment horizontal="right"/>
    </xf>
    <xf numFmtId="0" fontId="16" fillId="0" borderId="0" xfId="4" applyFont="1"/>
    <xf numFmtId="0" fontId="3" fillId="0" borderId="0" xfId="0" applyFont="1" applyFill="1" applyAlignment="1">
      <alignment horizontal="center" vertical="center"/>
    </xf>
    <xf numFmtId="0" fontId="16" fillId="0" borderId="23" xfId="4" applyFont="1" applyFill="1" applyBorder="1" applyAlignment="1">
      <alignment horizontal="center" vertical="center" wrapText="1"/>
    </xf>
    <xf numFmtId="190" fontId="15" fillId="0" borderId="0" xfId="4" applyNumberFormat="1" applyFont="1" applyBorder="1" applyAlignment="1">
      <alignment horizontal="center" vertical="center" wrapText="1"/>
    </xf>
    <xf numFmtId="3" fontId="16" fillId="0" borderId="0" xfId="4" applyNumberFormat="1" applyFont="1"/>
    <xf numFmtId="4" fontId="16" fillId="0" borderId="0" xfId="4" applyNumberFormat="1" applyFont="1"/>
    <xf numFmtId="0" fontId="15" fillId="0" borderId="26" xfId="4" applyFont="1" applyFill="1" applyBorder="1"/>
    <xf numFmtId="2" fontId="15" fillId="0" borderId="13" xfId="4" applyNumberFormat="1" applyFont="1" applyFill="1" applyBorder="1" applyAlignment="1">
      <alignment horizontal="right" vertical="center" wrapText="1"/>
    </xf>
    <xf numFmtId="3" fontId="15" fillId="0" borderId="26" xfId="4" applyNumberFormat="1" applyFont="1" applyFill="1" applyBorder="1" applyAlignment="1">
      <alignment horizontal="left" vertical="center" wrapText="1"/>
    </xf>
    <xf numFmtId="2" fontId="13" fillId="0" borderId="0" xfId="4" applyNumberFormat="1" applyFont="1" applyBorder="1" applyAlignment="1">
      <alignment horizontal="center" vertical="center" wrapText="1"/>
    </xf>
    <xf numFmtId="189" fontId="13" fillId="0" borderId="0" xfId="3" applyNumberFormat="1" applyFont="1"/>
    <xf numFmtId="3" fontId="15" fillId="0" borderId="0" xfId="4" applyNumberFormat="1" applyFont="1" applyAlignment="1">
      <alignment vertical="center"/>
    </xf>
    <xf numFmtId="4" fontId="15" fillId="0" borderId="0" xfId="4" applyNumberFormat="1" applyFont="1" applyAlignment="1">
      <alignment vertical="center"/>
    </xf>
    <xf numFmtId="4" fontId="15" fillId="0" borderId="26" xfId="4" applyNumberFormat="1" applyFont="1" applyFill="1" applyBorder="1"/>
    <xf numFmtId="190" fontId="3" fillId="0" borderId="0" xfId="4" applyNumberFormat="1" applyFont="1" applyBorder="1" applyAlignment="1">
      <alignment horizontal="center" vertical="center" wrapText="1"/>
    </xf>
    <xf numFmtId="4" fontId="15" fillId="0" borderId="0" xfId="4" applyNumberFormat="1" applyFont="1"/>
    <xf numFmtId="0" fontId="15" fillId="0" borderId="0" xfId="4" applyFont="1" applyAlignment="1">
      <alignment vertical="center"/>
    </xf>
    <xf numFmtId="49" fontId="15" fillId="0" borderId="36" xfId="3" applyNumberFormat="1" applyFont="1" applyFill="1" applyBorder="1" applyAlignment="1" applyProtection="1">
      <alignment horizontal="left" vertical="center" wrapText="1"/>
    </xf>
    <xf numFmtId="3" fontId="15" fillId="0" borderId="26" xfId="4" applyNumberFormat="1" applyFont="1" applyFill="1" applyBorder="1"/>
    <xf numFmtId="0" fontId="15" fillId="0" borderId="26" xfId="4" applyFont="1" applyFill="1" applyBorder="1" applyAlignment="1">
      <alignment wrapText="1"/>
    </xf>
    <xf numFmtId="2" fontId="16" fillId="0" borderId="23" xfId="4" applyNumberFormat="1" applyFont="1" applyFill="1" applyBorder="1" applyAlignment="1">
      <alignment horizontal="right" vertical="center" wrapText="1"/>
    </xf>
    <xf numFmtId="0" fontId="15" fillId="0" borderId="27" xfId="4" applyFont="1" applyFill="1" applyBorder="1"/>
    <xf numFmtId="0" fontId="15" fillId="0" borderId="0" xfId="4" applyFont="1" applyFill="1" applyBorder="1" applyAlignment="1">
      <alignment horizontal="left" vertical="center"/>
    </xf>
    <xf numFmtId="0" fontId="15" fillId="0" borderId="0" xfId="4" applyFont="1" applyFill="1" applyBorder="1" applyAlignment="1">
      <alignment horizontal="right" vertical="center" wrapText="1"/>
    </xf>
    <xf numFmtId="0" fontId="15" fillId="0" borderId="0" xfId="4" applyFont="1" applyFill="1" applyBorder="1"/>
    <xf numFmtId="0" fontId="15" fillId="0" borderId="0" xfId="4" applyFont="1" applyFill="1" applyBorder="1" applyAlignment="1">
      <alignment horizontal="right"/>
    </xf>
    <xf numFmtId="0" fontId="15" fillId="0" borderId="0" xfId="4" applyFont="1" applyBorder="1"/>
    <xf numFmtId="0" fontId="16" fillId="0" borderId="0" xfId="4" applyFont="1" applyBorder="1" applyAlignment="1">
      <alignment horizontal="center" vertical="center" wrapText="1"/>
    </xf>
    <xf numFmtId="43" fontId="16" fillId="0" borderId="0" xfId="4" applyNumberFormat="1" applyFont="1" applyBorder="1" applyAlignment="1">
      <alignment horizontal="right" vertical="center" wrapText="1"/>
    </xf>
    <xf numFmtId="43" fontId="16" fillId="0" borderId="0" xfId="4" applyNumberFormat="1" applyFont="1" applyBorder="1" applyAlignment="1">
      <alignment horizontal="center" vertical="center" wrapText="1"/>
    </xf>
    <xf numFmtId="191" fontId="16" fillId="0" borderId="0" xfId="4" applyNumberFormat="1" applyFont="1" applyBorder="1" applyAlignment="1">
      <alignment horizontal="center" vertical="center" wrapText="1"/>
    </xf>
    <xf numFmtId="192" fontId="13" fillId="0" borderId="0" xfId="3" applyNumberFormat="1" applyFont="1"/>
    <xf numFmtId="176" fontId="15" fillId="0" borderId="0" xfId="4" applyNumberFormat="1" applyFont="1" applyAlignment="1">
      <alignment horizontal="right"/>
    </xf>
    <xf numFmtId="4" fontId="16" fillId="0" borderId="0" xfId="4" applyNumberFormat="1" applyFont="1" applyBorder="1" applyAlignment="1">
      <alignment horizontal="center" vertical="center" wrapText="1"/>
    </xf>
    <xf numFmtId="173" fontId="16" fillId="0" borderId="0" xfId="4" applyNumberFormat="1" applyFont="1" applyBorder="1" applyAlignment="1">
      <alignment horizontal="center" vertical="center" wrapText="1"/>
    </xf>
    <xf numFmtId="165" fontId="16" fillId="0" borderId="0" xfId="4" applyNumberFormat="1" applyFont="1" applyBorder="1" applyAlignment="1">
      <alignment horizontal="center" vertical="center" wrapText="1"/>
    </xf>
    <xf numFmtId="193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Border="1" applyAlignment="1">
      <alignment horizontal="right" vertical="center" wrapText="1"/>
    </xf>
    <xf numFmtId="3" fontId="16" fillId="0" borderId="0" xfId="4" applyNumberFormat="1" applyFont="1" applyBorder="1" applyAlignment="1">
      <alignment horizontal="center" vertical="center" wrapText="1"/>
    </xf>
    <xf numFmtId="4" fontId="16" fillId="0" borderId="0" xfId="4" applyNumberFormat="1" applyFont="1" applyFill="1" applyBorder="1" applyAlignment="1">
      <alignment horizontal="center" vertical="center" wrapText="1"/>
    </xf>
    <xf numFmtId="3" fontId="16" fillId="0" borderId="0" xfId="4" applyNumberFormat="1" applyFont="1" applyBorder="1" applyAlignment="1">
      <alignment horizontal="right" vertical="center" wrapText="1"/>
    </xf>
    <xf numFmtId="182" fontId="16" fillId="0" borderId="0" xfId="4" applyNumberFormat="1" applyFont="1" applyFill="1" applyBorder="1" applyAlignment="1">
      <alignment horizontal="center" vertical="center" wrapText="1"/>
    </xf>
    <xf numFmtId="176" fontId="16" fillId="0" borderId="0" xfId="4" applyNumberFormat="1" applyFont="1" applyBorder="1" applyAlignment="1">
      <alignment horizontal="center" vertical="center" wrapText="1"/>
    </xf>
    <xf numFmtId="186" fontId="16" fillId="0" borderId="0" xfId="4" applyNumberFormat="1" applyFont="1" applyBorder="1" applyAlignment="1">
      <alignment horizontal="center" vertical="center" wrapText="1"/>
    </xf>
    <xf numFmtId="189" fontId="16" fillId="0" borderId="0" xfId="4" applyNumberFormat="1" applyFont="1" applyBorder="1" applyAlignment="1">
      <alignment horizontal="right" vertical="center" wrapText="1"/>
    </xf>
    <xf numFmtId="190" fontId="16" fillId="0" borderId="0" xfId="4" applyNumberFormat="1" applyFont="1" applyBorder="1" applyAlignment="1">
      <alignment horizontal="center" vertical="center" wrapText="1"/>
    </xf>
    <xf numFmtId="0" fontId="16" fillId="0" borderId="0" xfId="4" applyFont="1" applyFill="1" applyBorder="1" applyAlignment="1">
      <alignment horizontal="center" vertical="center" wrapText="1"/>
    </xf>
    <xf numFmtId="176" fontId="16" fillId="0" borderId="0" xfId="4" applyNumberFormat="1" applyFont="1" applyFill="1" applyBorder="1" applyAlignment="1">
      <alignment horizontal="center" vertical="center" wrapText="1"/>
    </xf>
    <xf numFmtId="182" fontId="16" fillId="0" borderId="0" xfId="4" applyNumberFormat="1" applyFont="1" applyBorder="1" applyAlignment="1">
      <alignment horizontal="center" vertical="center" wrapText="1"/>
    </xf>
    <xf numFmtId="0" fontId="15" fillId="0" borderId="0" xfId="4" applyFont="1" applyFill="1" applyBorder="1" applyAlignment="1">
      <alignment horizontal="center" vertical="center" wrapText="1"/>
    </xf>
    <xf numFmtId="2" fontId="15" fillId="0" borderId="0" xfId="4" applyNumberFormat="1" applyFont="1" applyFill="1" applyAlignment="1">
      <alignment vertical="top"/>
    </xf>
    <xf numFmtId="2" fontId="15" fillId="0" borderId="0" xfId="4" applyNumberFormat="1" applyFont="1" applyAlignment="1">
      <alignment vertical="top"/>
    </xf>
    <xf numFmtId="49" fontId="15" fillId="0" borderId="0" xfId="4" applyNumberFormat="1" applyFont="1" applyBorder="1" applyAlignment="1">
      <alignment horizontal="left" vertical="top"/>
    </xf>
    <xf numFmtId="2" fontId="15" fillId="0" borderId="0" xfId="4" applyNumberFormat="1" applyFont="1" applyFill="1" applyAlignment="1">
      <alignment vertical="top" wrapText="1"/>
    </xf>
    <xf numFmtId="2" fontId="15" fillId="0" borderId="0" xfId="4" applyNumberFormat="1" applyFont="1" applyAlignment="1">
      <alignment horizontal="center" vertical="top" wrapText="1"/>
    </xf>
    <xf numFmtId="2" fontId="15" fillId="0" borderId="0" xfId="4" applyNumberFormat="1" applyFont="1" applyAlignment="1">
      <alignment horizontal="center" vertical="top"/>
    </xf>
    <xf numFmtId="2" fontId="16" fillId="0" borderId="17" xfId="4" applyNumberFormat="1" applyFont="1" applyFill="1" applyBorder="1" applyAlignment="1">
      <alignment horizontal="righ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3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6" fillId="0" borderId="38" xfId="4" applyFont="1" applyFill="1" applyBorder="1" applyAlignment="1">
      <alignment horizontal="center" vertical="center" wrapText="1"/>
    </xf>
    <xf numFmtId="0" fontId="17" fillId="0" borderId="39" xfId="0" applyFont="1" applyBorder="1" applyAlignment="1">
      <alignment horizontal="left" vertical="center"/>
    </xf>
    <xf numFmtId="0" fontId="16" fillId="0" borderId="41" xfId="4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15" fillId="0" borderId="30" xfId="4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7" fillId="0" borderId="11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1" fillId="0" borderId="42" xfId="0" applyFont="1" applyBorder="1" applyAlignment="1">
      <alignment horizontal="left" vertical="center" wrapText="1"/>
    </xf>
    <xf numFmtId="2" fontId="16" fillId="0" borderId="2" xfId="4" applyNumberFormat="1" applyFont="1" applyFill="1" applyBorder="1" applyAlignment="1">
      <alignment horizontal="right" vertical="center" wrapText="1"/>
    </xf>
    <xf numFmtId="2" fontId="15" fillId="0" borderId="23" xfId="4" applyNumberFormat="1" applyFont="1" applyFill="1" applyBorder="1" applyAlignment="1">
      <alignment horizontal="right" vertical="center" wrapText="1"/>
    </xf>
    <xf numFmtId="2" fontId="15" fillId="0" borderId="3" xfId="4" applyNumberFormat="1" applyFont="1" applyFill="1" applyBorder="1" applyAlignment="1">
      <alignment horizontal="right" vertical="center" wrapText="1"/>
    </xf>
    <xf numFmtId="0" fontId="15" fillId="0" borderId="30" xfId="4" applyFont="1" applyFill="1" applyBorder="1"/>
    <xf numFmtId="0" fontId="14" fillId="0" borderId="0" xfId="0" applyFont="1" applyFill="1" applyBorder="1" applyAlignment="1">
      <alignment horizontal="left" vertical="top"/>
    </xf>
    <xf numFmtId="17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9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left"/>
    </xf>
    <xf numFmtId="0" fontId="14" fillId="0" borderId="0" xfId="0" applyFont="1" applyFill="1" applyBorder="1" applyAlignment="1">
      <alignment horizontal="right"/>
    </xf>
    <xf numFmtId="0" fontId="14" fillId="0" borderId="0" xfId="0" applyFont="1" applyFill="1" applyAlignment="1">
      <alignment horizontal="right" vertical="center"/>
    </xf>
    <xf numFmtId="0" fontId="14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4" fillId="0" borderId="0" xfId="3" applyFont="1" applyFill="1" applyBorder="1" applyAlignment="1">
      <alignment horizontal="right"/>
    </xf>
    <xf numFmtId="0" fontId="12" fillId="0" borderId="0" xfId="3" applyFont="1" applyFill="1" applyBorder="1" applyAlignment="1">
      <alignment horizontal="left"/>
    </xf>
    <xf numFmtId="0" fontId="18" fillId="0" borderId="0" xfId="0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/>
    </xf>
    <xf numFmtId="49" fontId="14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/>
    <xf numFmtId="0" fontId="14" fillId="0" borderId="0" xfId="1" applyFont="1" applyFill="1" applyBorder="1" applyAlignment="1">
      <alignment horizontal="left"/>
    </xf>
    <xf numFmtId="0" fontId="12" fillId="0" borderId="0" xfId="1" applyFont="1" applyFill="1" applyBorder="1" applyAlignment="1">
      <alignment horizontal="left"/>
    </xf>
    <xf numFmtId="0" fontId="21" fillId="0" borderId="0" xfId="3" applyFont="1" applyFill="1" applyBorder="1" applyAlignment="1">
      <alignment horizontal="left"/>
    </xf>
    <xf numFmtId="0" fontId="18" fillId="0" borderId="13" xfId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left" wrapText="1"/>
    </xf>
    <xf numFmtId="0" fontId="18" fillId="0" borderId="13" xfId="1" applyFont="1" applyFill="1" applyBorder="1" applyAlignment="1">
      <alignment horizontal="center" vertical="top" wrapText="1"/>
    </xf>
    <xf numFmtId="0" fontId="22" fillId="0" borderId="13" xfId="1" applyFont="1" applyFill="1" applyBorder="1" applyAlignment="1">
      <alignment horizontal="center" vertical="center"/>
    </xf>
    <xf numFmtId="0" fontId="22" fillId="0" borderId="13" xfId="1" applyFont="1" applyFill="1" applyBorder="1" applyAlignment="1">
      <alignment horizontal="center" vertical="center" wrapText="1"/>
    </xf>
    <xf numFmtId="0" fontId="18" fillId="2" borderId="13" xfId="5" applyFont="1" applyFill="1" applyBorder="1" applyAlignment="1">
      <alignment horizontal="center" vertical="center"/>
    </xf>
    <xf numFmtId="0" fontId="18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vertical="center" wrapText="1"/>
    </xf>
    <xf numFmtId="9" fontId="14" fillId="2" borderId="13" xfId="5" applyNumberFormat="1" applyFont="1" applyFill="1" applyBorder="1" applyAlignment="1">
      <alignment horizontal="center" vertical="center"/>
    </xf>
    <xf numFmtId="0" fontId="18" fillId="2" borderId="13" xfId="1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horizontal="left" vertical="center" wrapText="1"/>
    </xf>
    <xf numFmtId="17" fontId="14" fillId="0" borderId="13" xfId="5" applyNumberFormat="1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9" fontId="14" fillId="0" borderId="13" xfId="5" applyNumberFormat="1" applyFont="1" applyFill="1" applyBorder="1" applyAlignment="1">
      <alignment horizontal="center" vertical="center"/>
    </xf>
    <xf numFmtId="0" fontId="18" fillId="0" borderId="13" xfId="1" applyFont="1" applyFill="1" applyBorder="1" applyAlignment="1">
      <alignment horizontal="center" vertical="center"/>
    </xf>
    <xf numFmtId="17" fontId="14" fillId="2" borderId="13" xfId="5" applyNumberFormat="1" applyFont="1" applyFill="1" applyBorder="1" applyAlignment="1">
      <alignment horizontal="center" vertical="center" wrapText="1"/>
    </xf>
    <xf numFmtId="0" fontId="14" fillId="2" borderId="13" xfId="5" applyFont="1" applyFill="1" applyBorder="1" applyAlignment="1">
      <alignment horizontal="center" vertical="center"/>
    </xf>
    <xf numFmtId="0" fontId="14" fillId="0" borderId="13" xfId="5" applyFont="1" applyFill="1" applyBorder="1" applyAlignment="1">
      <alignment vertical="center" wrapText="1"/>
    </xf>
    <xf numFmtId="16" fontId="14" fillId="0" borderId="13" xfId="5" applyNumberFormat="1" applyFont="1" applyFill="1" applyBorder="1" applyAlignment="1">
      <alignment horizontal="center" vertical="center"/>
    </xf>
    <xf numFmtId="0" fontId="14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2" fontId="1" fillId="0" borderId="0" xfId="0" applyNumberFormat="1" applyFont="1" applyFill="1" applyAlignment="1">
      <alignment horizontal="left" vertical="top" wrapText="1"/>
    </xf>
    <xf numFmtId="0" fontId="18" fillId="0" borderId="44" xfId="0" applyFont="1" applyBorder="1" applyAlignment="1">
      <alignment horizontal="center" wrapText="1"/>
    </xf>
    <xf numFmtId="0" fontId="18" fillId="0" borderId="40" xfId="0" applyFont="1" applyBorder="1" applyAlignment="1">
      <alignment horizontal="center" wrapText="1"/>
    </xf>
    <xf numFmtId="0" fontId="18" fillId="0" borderId="45" xfId="0" applyFont="1" applyBorder="1" applyAlignment="1">
      <alignment horizontal="center" wrapText="1"/>
    </xf>
    <xf numFmtId="0" fontId="18" fillId="0" borderId="46" xfId="0" applyNumberFormat="1" applyFont="1" applyBorder="1" applyAlignment="1">
      <alignment horizontal="center" vertical="top" wrapText="1"/>
    </xf>
    <xf numFmtId="0" fontId="18" fillId="0" borderId="14" xfId="0" applyFont="1" applyBorder="1" applyAlignment="1">
      <alignment vertical="top" wrapText="1"/>
    </xf>
    <xf numFmtId="0" fontId="18" fillId="0" borderId="47" xfId="0" applyFont="1" applyBorder="1" applyAlignment="1">
      <alignment vertical="top" wrapText="1"/>
    </xf>
    <xf numFmtId="0" fontId="18" fillId="0" borderId="48" xfId="0" applyNumberFormat="1" applyFont="1" applyBorder="1" applyAlignment="1">
      <alignment horizontal="center" vertical="top" wrapText="1"/>
    </xf>
    <xf numFmtId="0" fontId="14" fillId="0" borderId="43" xfId="5" applyFont="1" applyFill="1" applyBorder="1" applyAlignment="1">
      <alignment horizontal="left" vertical="center" wrapText="1"/>
    </xf>
    <xf numFmtId="0" fontId="14" fillId="0" borderId="49" xfId="0" applyFont="1" applyBorder="1" applyAlignment="1">
      <alignment horizontal="center" vertical="center" wrapText="1"/>
    </xf>
    <xf numFmtId="0" fontId="18" fillId="0" borderId="18" xfId="0" applyFont="1" applyBorder="1" applyAlignment="1">
      <alignment vertical="top" wrapText="1"/>
    </xf>
    <xf numFmtId="0" fontId="18" fillId="0" borderId="50" xfId="0" applyFont="1" applyBorder="1" applyAlignment="1">
      <alignment vertical="top" wrapText="1"/>
    </xf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6" fillId="0" borderId="0" xfId="0" applyFont="1" applyAlignment="1">
      <alignment horizontal="justify" vertical="center"/>
    </xf>
    <xf numFmtId="0" fontId="18" fillId="0" borderId="21" xfId="0" applyNumberFormat="1" applyFont="1" applyBorder="1" applyAlignment="1">
      <alignment horizontal="center" vertical="top" wrapText="1"/>
    </xf>
    <xf numFmtId="0" fontId="14" fillId="0" borderId="23" xfId="5" applyFont="1" applyFill="1" applyBorder="1" applyAlignment="1">
      <alignment horizontal="left" vertical="center" wrapText="1"/>
    </xf>
    <xf numFmtId="0" fontId="14" fillId="0" borderId="27" xfId="0" applyFont="1" applyBorder="1" applyAlignment="1">
      <alignment horizontal="center" vertical="center" wrapText="1"/>
    </xf>
    <xf numFmtId="43" fontId="17" fillId="0" borderId="13" xfId="0" applyNumberFormat="1" applyFont="1" applyFill="1" applyBorder="1" applyAlignment="1">
      <alignment horizontal="center" vertical="center" wrapText="1"/>
    </xf>
    <xf numFmtId="185" fontId="1" fillId="0" borderId="0" xfId="0" applyNumberFormat="1" applyFont="1" applyFill="1" applyBorder="1"/>
    <xf numFmtId="178" fontId="3" fillId="0" borderId="0" xfId="0" applyNumberFormat="1" applyFont="1" applyFill="1" applyBorder="1" applyAlignment="1">
      <alignment horizontal="center" vertical="center"/>
    </xf>
    <xf numFmtId="194" fontId="14" fillId="0" borderId="13" xfId="5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right" vertical="top"/>
    </xf>
    <xf numFmtId="0" fontId="7" fillId="0" borderId="1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43" fontId="7" fillId="0" borderId="3" xfId="0" applyNumberFormat="1" applyFont="1" applyFill="1" applyBorder="1" applyAlignment="1">
      <alignment horizontal="center" vertical="center" wrapText="1"/>
    </xf>
    <xf numFmtId="43" fontId="17" fillId="0" borderId="3" xfId="0" applyNumberFormat="1" applyFont="1" applyFill="1" applyBorder="1" applyAlignment="1">
      <alignment horizontal="center" vertical="center" wrapText="1"/>
    </xf>
    <xf numFmtId="43" fontId="7" fillId="0" borderId="30" xfId="0" applyNumberFormat="1" applyFont="1" applyFill="1" applyBorder="1" applyAlignment="1">
      <alignment horizontal="left" vertical="center" wrapText="1"/>
    </xf>
    <xf numFmtId="0" fontId="1" fillId="0" borderId="48" xfId="1" applyFont="1" applyFill="1" applyBorder="1" applyAlignment="1">
      <alignment horizontal="center" vertical="center" wrapText="1"/>
    </xf>
    <xf numFmtId="0" fontId="1" fillId="0" borderId="43" xfId="1" applyFont="1" applyFill="1" applyBorder="1" applyAlignment="1">
      <alignment horizontal="left" vertical="center" wrapText="1"/>
    </xf>
    <xf numFmtId="0" fontId="1" fillId="0" borderId="43" xfId="1" applyFont="1" applyFill="1" applyBorder="1" applyAlignment="1">
      <alignment horizontal="center" vertical="center" wrapText="1"/>
    </xf>
    <xf numFmtId="43" fontId="1" fillId="0" borderId="43" xfId="0" applyNumberFormat="1" applyFont="1" applyFill="1" applyBorder="1" applyAlignment="1">
      <alignment horizontal="center" vertical="center" wrapText="1"/>
    </xf>
    <xf numFmtId="43" fontId="1" fillId="0" borderId="49" xfId="0" applyNumberFormat="1" applyFont="1" applyFill="1" applyBorder="1" applyAlignment="1">
      <alignment horizontal="left" vertical="center" wrapText="1"/>
    </xf>
    <xf numFmtId="189" fontId="15" fillId="0" borderId="0" xfId="4" applyNumberFormat="1" applyFont="1" applyAlignment="1">
      <alignment vertical="center"/>
    </xf>
    <xf numFmtId="189" fontId="16" fillId="0" borderId="3" xfId="4" applyNumberFormat="1" applyFont="1" applyFill="1" applyBorder="1" applyAlignment="1">
      <alignment horizontal="right" vertical="center" wrapText="1"/>
    </xf>
    <xf numFmtId="189" fontId="16" fillId="0" borderId="13" xfId="4" applyNumberFormat="1" applyFont="1" applyFill="1" applyBorder="1" applyAlignment="1">
      <alignment horizontal="right" vertical="center" wrapText="1"/>
    </xf>
    <xf numFmtId="189" fontId="15" fillId="0" borderId="13" xfId="4" applyNumberFormat="1" applyFont="1" applyFill="1" applyBorder="1" applyAlignment="1">
      <alignment horizontal="right" vertical="center" wrapText="1"/>
    </xf>
    <xf numFmtId="189" fontId="15" fillId="0" borderId="23" xfId="4" applyNumberFormat="1" applyFont="1" applyFill="1" applyBorder="1" applyAlignment="1">
      <alignment horizontal="right" vertical="center" wrapText="1"/>
    </xf>
    <xf numFmtId="189" fontId="16" fillId="0" borderId="23" xfId="4" applyNumberFormat="1" applyFont="1" applyFill="1" applyBorder="1" applyAlignment="1">
      <alignment horizontal="right" vertical="center" wrapText="1"/>
    </xf>
    <xf numFmtId="189" fontId="19" fillId="0" borderId="40" xfId="4" applyNumberFormat="1" applyFont="1" applyFill="1" applyBorder="1" applyAlignment="1">
      <alignment horizontal="right" vertical="center" wrapText="1"/>
    </xf>
    <xf numFmtId="189" fontId="16" fillId="0" borderId="40" xfId="4" applyNumberFormat="1" applyFont="1" applyFill="1" applyBorder="1" applyAlignment="1">
      <alignment horizontal="right" vertical="center" wrapText="1"/>
    </xf>
    <xf numFmtId="43" fontId="1" fillId="0" borderId="13" xfId="2" applyNumberFormat="1" applyFont="1" applyFill="1" applyBorder="1" applyAlignment="1">
      <alignment vertical="center" wrapText="1"/>
    </xf>
    <xf numFmtId="164" fontId="15" fillId="0" borderId="43" xfId="7" applyFont="1" applyFill="1" applyBorder="1" applyAlignment="1">
      <alignment horizontal="right" vertical="center" wrapText="1"/>
    </xf>
    <xf numFmtId="189" fontId="15" fillId="0" borderId="43" xfId="4" applyNumberFormat="1" applyFont="1" applyFill="1" applyBorder="1" applyAlignment="1">
      <alignment horizontal="right" vertical="center" wrapText="1"/>
    </xf>
    <xf numFmtId="189" fontId="16" fillId="0" borderId="43" xfId="4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43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43" fontId="1" fillId="0" borderId="0" xfId="0" applyNumberFormat="1" applyFont="1" applyFill="1" applyAlignment="1">
      <alignment horizontal="left" wrapText="1"/>
    </xf>
    <xf numFmtId="176" fontId="1" fillId="0" borderId="10" xfId="0" applyNumberFormat="1" applyFont="1" applyFill="1" applyBorder="1" applyAlignment="1">
      <alignment horizontal="center" vertical="center" wrapText="1"/>
    </xf>
    <xf numFmtId="176" fontId="1" fillId="0" borderId="20" xfId="0" applyNumberFormat="1" applyFont="1" applyFill="1" applyBorder="1" applyAlignment="1">
      <alignment horizontal="center" vertical="center" wrapText="1"/>
    </xf>
    <xf numFmtId="176" fontId="1" fillId="0" borderId="25" xfId="0" applyNumberFormat="1" applyFont="1" applyFill="1" applyBorder="1" applyAlignment="1">
      <alignment horizontal="center" vertical="center" wrapText="1"/>
    </xf>
    <xf numFmtId="166" fontId="3" fillId="0" borderId="13" xfId="0" applyNumberFormat="1" applyFont="1" applyFill="1" applyBorder="1" applyAlignment="1">
      <alignment horizontal="center" vertical="center" wrapText="1"/>
    </xf>
    <xf numFmtId="43" fontId="3" fillId="0" borderId="13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176" fontId="1" fillId="0" borderId="17" xfId="0" applyNumberFormat="1" applyFont="1" applyFill="1" applyBorder="1" applyAlignment="1">
      <alignment horizontal="center" vertical="center" wrapText="1"/>
    </xf>
    <xf numFmtId="176" fontId="1" fillId="0" borderId="22" xfId="0" applyNumberFormat="1" applyFont="1" applyFill="1" applyBorder="1" applyAlignment="1">
      <alignment horizontal="center" vertical="center" wrapText="1"/>
    </xf>
    <xf numFmtId="176" fontId="1" fillId="0" borderId="18" xfId="0" applyNumberFormat="1" applyFont="1" applyFill="1" applyBorder="1" applyAlignment="1">
      <alignment horizontal="center" vertical="center" wrapText="1"/>
    </xf>
    <xf numFmtId="176" fontId="1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174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1" fillId="0" borderId="13" xfId="0" applyNumberFormat="1" applyFont="1" applyFill="1" applyBorder="1" applyAlignment="1">
      <alignment horizontal="center" vertical="center" wrapText="1"/>
    </xf>
    <xf numFmtId="165" fontId="1" fillId="0" borderId="23" xfId="0" applyNumberFormat="1" applyFont="1" applyFill="1" applyBorder="1" applyAlignment="1">
      <alignment horizontal="center" vertical="center" wrapText="1"/>
    </xf>
    <xf numFmtId="168" fontId="3" fillId="0" borderId="4" xfId="0" applyNumberFormat="1" applyFont="1" applyFill="1" applyBorder="1" applyAlignment="1">
      <alignment horizontal="center" vertical="center" wrapText="1"/>
    </xf>
    <xf numFmtId="43" fontId="3" fillId="0" borderId="5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174" fontId="1" fillId="0" borderId="7" xfId="0" applyNumberFormat="1" applyFont="1" applyFill="1" applyBorder="1" applyAlignment="1">
      <alignment horizontal="center" vertical="center" wrapText="1"/>
    </xf>
    <xf numFmtId="174" fontId="1" fillId="0" borderId="8" xfId="0" applyNumberFormat="1" applyFont="1" applyFill="1" applyBorder="1" applyAlignment="1">
      <alignment horizontal="center" vertical="center" wrapText="1"/>
    </xf>
    <xf numFmtId="174" fontId="1" fillId="0" borderId="14" xfId="0" applyNumberFormat="1" applyFont="1" applyFill="1" applyBorder="1" applyAlignment="1">
      <alignment horizontal="center" vertical="center" wrapText="1"/>
    </xf>
    <xf numFmtId="174" fontId="1" fillId="0" borderId="15" xfId="0" applyNumberFormat="1" applyFont="1" applyFill="1" applyBorder="1" applyAlignment="1">
      <alignment horizontal="center" vertical="center" wrapText="1"/>
    </xf>
    <xf numFmtId="43" fontId="1" fillId="0" borderId="9" xfId="0" applyNumberFormat="1" applyFont="1" applyFill="1" applyBorder="1" applyAlignment="1">
      <alignment horizontal="center" vertical="center" wrapText="1"/>
    </xf>
    <xf numFmtId="43" fontId="1" fillId="0" borderId="8" xfId="0" applyNumberFormat="1" applyFont="1" applyFill="1" applyBorder="1" applyAlignment="1">
      <alignment horizontal="center" vertical="center" wrapText="1"/>
    </xf>
    <xf numFmtId="43" fontId="1" fillId="0" borderId="16" xfId="0" applyNumberFormat="1" applyFont="1" applyFill="1" applyBorder="1" applyAlignment="1">
      <alignment horizontal="center" vertical="center" wrapText="1"/>
    </xf>
    <xf numFmtId="43" fontId="1" fillId="0" borderId="15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13" xfId="0" applyNumberFormat="1" applyFont="1" applyFill="1" applyBorder="1" applyAlignment="1">
      <alignment horizontal="center" vertical="center" wrapText="1"/>
    </xf>
    <xf numFmtId="176" fontId="1" fillId="0" borderId="23" xfId="0" applyNumberFormat="1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5" xfId="0" applyNumberFormat="1" applyFont="1" applyFill="1" applyBorder="1" applyAlignment="1">
      <alignment horizontal="center" vertical="center" wrapText="1"/>
    </xf>
    <xf numFmtId="176" fontId="1" fillId="0" borderId="6" xfId="0" applyNumberFormat="1" applyFont="1" applyFill="1" applyBorder="1" applyAlignment="1">
      <alignment horizontal="center" vertical="center" wrapText="1"/>
    </xf>
    <xf numFmtId="168" fontId="1" fillId="0" borderId="13" xfId="0" applyNumberFormat="1" applyFont="1" applyFill="1" applyBorder="1" applyAlignment="1">
      <alignment horizontal="center" vertical="center" wrapText="1"/>
    </xf>
    <xf numFmtId="168" fontId="10" fillId="0" borderId="13" xfId="0" applyNumberFormat="1" applyFont="1" applyFill="1" applyBorder="1" applyAlignment="1">
      <alignment horizontal="center" vertical="center" wrapText="1"/>
    </xf>
    <xf numFmtId="168" fontId="1" fillId="0" borderId="26" xfId="0" applyNumberFormat="1" applyFont="1" applyFill="1" applyBorder="1" applyAlignment="1">
      <alignment horizontal="center" vertical="center" wrapText="1"/>
    </xf>
    <xf numFmtId="168" fontId="1" fillId="0" borderId="27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  <xf numFmtId="0" fontId="1" fillId="0" borderId="29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>
      <alignment horizontal="center" vertical="center" wrapText="1"/>
    </xf>
    <xf numFmtId="43" fontId="1" fillId="0" borderId="7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3" fontId="1" fillId="0" borderId="14" xfId="0" applyNumberFormat="1" applyFont="1" applyFill="1" applyBorder="1" applyAlignment="1">
      <alignment horizontal="center" vertical="center" wrapText="1"/>
    </xf>
    <xf numFmtId="4" fontId="1" fillId="0" borderId="16" xfId="0" applyNumberFormat="1" applyFont="1" applyFill="1" applyBorder="1" applyAlignment="1">
      <alignment horizontal="center" vertical="center" wrapText="1"/>
    </xf>
    <xf numFmtId="4" fontId="1" fillId="0" borderId="15" xfId="0" applyNumberFormat="1" applyFont="1" applyFill="1" applyBorder="1" applyAlignment="1">
      <alignment horizontal="center" vertical="center" wrapText="1"/>
    </xf>
    <xf numFmtId="43" fontId="1" fillId="0" borderId="6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3" fontId="1" fillId="0" borderId="19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30" xfId="0" applyFont="1" applyFill="1" applyBorder="1" applyAlignment="1">
      <alignment horizontal="center" vertical="center" wrapText="1"/>
    </xf>
    <xf numFmtId="0" fontId="16" fillId="0" borderId="13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righ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16" fillId="0" borderId="1" xfId="4" applyFont="1" applyFill="1" applyBorder="1" applyAlignment="1">
      <alignment horizontal="center" vertical="center" wrapText="1"/>
    </xf>
    <xf numFmtId="0" fontId="16" fillId="0" borderId="11" xfId="4" applyFont="1" applyFill="1" applyBorder="1" applyAlignment="1">
      <alignment horizontal="center" vertical="center" wrapText="1"/>
    </xf>
    <xf numFmtId="0" fontId="16" fillId="0" borderId="21" xfId="4" applyFont="1" applyFill="1" applyBorder="1" applyAlignment="1">
      <alignment horizontal="center" vertical="center" wrapText="1"/>
    </xf>
    <xf numFmtId="0" fontId="16" fillId="0" borderId="3" xfId="4" applyFont="1" applyFill="1" applyBorder="1" applyAlignment="1">
      <alignment horizontal="center" vertical="center" wrapText="1"/>
    </xf>
    <xf numFmtId="0" fontId="16" fillId="0" borderId="23" xfId="4" applyFont="1" applyFill="1" applyBorder="1" applyAlignment="1">
      <alignment horizontal="center" vertical="center" wrapText="1"/>
    </xf>
    <xf numFmtId="0" fontId="16" fillId="0" borderId="30" xfId="4" applyFont="1" applyFill="1" applyBorder="1" applyAlignment="1">
      <alignment horizontal="center" vertical="center" wrapText="1"/>
    </xf>
    <xf numFmtId="0" fontId="16" fillId="0" borderId="26" xfId="4" applyFont="1" applyFill="1" applyBorder="1" applyAlignment="1">
      <alignment horizontal="center" vertical="center" wrapText="1"/>
    </xf>
    <xf numFmtId="0" fontId="16" fillId="0" borderId="27" xfId="4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center" vertical="center" wrapText="1"/>
    </xf>
  </cellXfs>
  <cellStyles count="8">
    <cellStyle name="Normal" xfId="2"/>
    <cellStyle name="Обычный" xfId="0" builtinId="0"/>
    <cellStyle name="Обычный 2" xfId="1"/>
    <cellStyle name="Обычный 2 2" xfId="5"/>
    <cellStyle name="Обычный 3" xfId="6"/>
    <cellStyle name="Обычный 4" xfId="3"/>
    <cellStyle name="Обычный_Формы Инвестиционных программ по постановлению 977 2" xfId="4"/>
    <cellStyle name="Финансовый" xfId="7" builtinId="3"/>
  </cellStyles>
  <dxfs count="0"/>
  <tableStyles count="0" defaultTableStyle="TableStyleMedium2" defaultPivotStyle="PivotStyleLight16"/>
  <colors>
    <mruColors>
      <color rgb="FFCCFFCC"/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.gesnv.ru\SHARE\&#1054;&#1073;&#1097;&#1080;&#1077;%20&#1087;&#1072;&#1087;&#1082;&#1080;%20&#1043;&#1069;&#1057;\&#1060;&#1080;&#1085;&#1072;&#1085;&#1089;&#1086;&#1074;&#1099;&#1081;\12.%20&#1048;&#1053;&#1042;&#1045;&#1057;&#1058;&#1048;&#1062;&#1048;&#1048;\2.%20&#1053;&#1069;&#1057;&#1050;&#1054;_&#1070;&#1058;&#1069;&#1050;\&#1060;&#1057;&#1058;%20202\2024\&#1053;&#1069;&#1057;&#1050;&#1054;%20&#1054;&#1090;&#1095;&#1077;&#1090;%20&#1079;&#1072;%201%20&#1082;&#1074;.2024%20&#1087;&#1086;%20&#1092;&#1086;&#1088;&#1084;&#1072;&#1084;%20&#8470;201-&#1069;%20&#1086;&#1090;%2020.02.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.1_3_титул"/>
      <sheetName val="стр.2_3_таблица 1"/>
      <sheetName val="стр.3_3_таблица 2"/>
    </sheetNames>
    <sheetDataSet>
      <sheetData sheetId="0" refreshError="1"/>
      <sheetData sheetId="1" refreshError="1"/>
      <sheetData sheetId="2" refreshError="1">
        <row r="9">
          <cell r="D9">
            <v>0</v>
          </cell>
        </row>
        <row r="19">
          <cell r="C19">
            <v>0.74653067553907204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42"/>
  <sheetViews>
    <sheetView tabSelected="1" topLeftCell="B7" zoomScale="70" zoomScaleNormal="70" workbookViewId="0">
      <selection activeCell="V19" sqref="V19"/>
    </sheetView>
  </sheetViews>
  <sheetFormatPr defaultColWidth="12.7109375" defaultRowHeight="12.75" x14ac:dyDescent="0.2"/>
  <cols>
    <col min="1" max="1" width="3.7109375" style="10" hidden="1" customWidth="1"/>
    <col min="2" max="2" width="11.28515625" style="1" customWidth="1"/>
    <col min="3" max="3" width="41.42578125" style="2" customWidth="1"/>
    <col min="4" max="4" width="14.5703125" style="3" customWidth="1"/>
    <col min="5" max="5" width="15.5703125" style="4" customWidth="1"/>
    <col min="6" max="6" width="15.5703125" style="5" customWidth="1"/>
    <col min="7" max="7" width="15.5703125" style="12" customWidth="1"/>
    <col min="8" max="8" width="15.5703125" style="6" customWidth="1"/>
    <col min="9" max="9" width="15.5703125" style="7" customWidth="1"/>
    <col min="10" max="14" width="15.5703125" style="6" customWidth="1"/>
    <col min="15" max="15" width="15.5703125" style="8" customWidth="1"/>
    <col min="16" max="17" width="15.5703125" style="75" customWidth="1"/>
    <col min="18" max="18" width="12.85546875" style="12" customWidth="1"/>
    <col min="19" max="19" width="14.28515625" style="37" customWidth="1"/>
    <col min="20" max="20" width="12" style="10" customWidth="1"/>
    <col min="21" max="21" width="10.140625" style="3" customWidth="1"/>
    <col min="22" max="22" width="10.5703125" style="10" customWidth="1"/>
    <col min="23" max="23" width="12.5703125" style="3" customWidth="1"/>
    <col min="24" max="24" width="12.85546875" style="3" customWidth="1"/>
    <col min="25" max="25" width="15.5703125" style="39" customWidth="1"/>
    <col min="26" max="27" width="13.5703125" style="10" customWidth="1"/>
    <col min="28" max="16384" width="12.7109375" style="10"/>
  </cols>
  <sheetData>
    <row r="1" spans="2:28" x14ac:dyDescent="0.2">
      <c r="G1" s="6"/>
      <c r="P1" s="9"/>
      <c r="Q1" s="10"/>
      <c r="R1" s="10"/>
      <c r="S1" s="3"/>
      <c r="Y1" s="11" t="s">
        <v>0</v>
      </c>
    </row>
    <row r="2" spans="2:28" x14ac:dyDescent="0.2">
      <c r="G2" s="6"/>
      <c r="P2" s="9"/>
      <c r="Q2" s="10"/>
      <c r="R2" s="10"/>
      <c r="S2" s="3"/>
      <c r="Y2" s="11" t="s">
        <v>1</v>
      </c>
    </row>
    <row r="3" spans="2:28" x14ac:dyDescent="0.2">
      <c r="G3" s="6"/>
      <c r="P3" s="9"/>
      <c r="Q3" s="10"/>
      <c r="R3" s="10"/>
      <c r="S3" s="3"/>
      <c r="Y3" s="11" t="s">
        <v>2</v>
      </c>
    </row>
    <row r="4" spans="2:28" x14ac:dyDescent="0.2">
      <c r="E4" s="12"/>
      <c r="F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Y4" s="11"/>
    </row>
    <row r="5" spans="2:28" x14ac:dyDescent="0.2">
      <c r="G5" s="6"/>
      <c r="N5" s="13"/>
      <c r="O5" s="13"/>
      <c r="P5" s="13"/>
      <c r="Q5" s="13"/>
      <c r="R5" s="13"/>
      <c r="S5" s="3"/>
      <c r="Y5" s="11"/>
    </row>
    <row r="6" spans="2:28" x14ac:dyDescent="0.2">
      <c r="G6" s="6"/>
      <c r="P6" s="9"/>
      <c r="Q6" s="10"/>
      <c r="R6" s="10"/>
      <c r="S6" s="14"/>
      <c r="Y6" s="11"/>
    </row>
    <row r="7" spans="2:28" x14ac:dyDescent="0.2">
      <c r="G7" s="6"/>
      <c r="O7" s="15"/>
      <c r="P7" s="12"/>
      <c r="Q7" s="12"/>
      <c r="S7" s="16"/>
      <c r="Y7" s="11"/>
    </row>
    <row r="8" spans="2:28" x14ac:dyDescent="0.2">
      <c r="F8" s="7"/>
      <c r="G8" s="17"/>
      <c r="H8" s="17"/>
      <c r="I8" s="17"/>
      <c r="J8" s="5"/>
      <c r="K8" s="18"/>
      <c r="L8" s="5"/>
      <c r="M8" s="17"/>
      <c r="N8" s="5"/>
      <c r="O8" s="17"/>
      <c r="P8" s="17"/>
      <c r="Q8" s="17"/>
      <c r="R8" s="17"/>
      <c r="S8" s="17"/>
      <c r="Y8" s="11"/>
    </row>
    <row r="9" spans="2:28" x14ac:dyDescent="0.2">
      <c r="C9" s="19"/>
      <c r="D9" s="20"/>
      <c r="E9" s="21"/>
      <c r="F9" s="22"/>
      <c r="G9" s="23"/>
      <c r="H9" s="24"/>
      <c r="I9" s="25"/>
      <c r="J9" s="25"/>
      <c r="K9" s="26"/>
      <c r="L9" s="24"/>
      <c r="M9" s="24"/>
      <c r="N9" s="24"/>
      <c r="O9" s="24"/>
      <c r="P9" s="24"/>
      <c r="Q9" s="24"/>
      <c r="R9" s="24"/>
      <c r="S9" s="24"/>
      <c r="Y9" s="27"/>
    </row>
    <row r="10" spans="2:28" x14ac:dyDescent="0.2">
      <c r="C10" s="19"/>
      <c r="D10" s="20"/>
      <c r="E10" s="28"/>
      <c r="F10" s="29"/>
      <c r="G10" s="23"/>
      <c r="H10" s="24"/>
      <c r="I10" s="25"/>
      <c r="J10" s="25"/>
      <c r="K10" s="30"/>
      <c r="L10" s="24"/>
      <c r="M10" s="24"/>
      <c r="N10" s="24"/>
      <c r="O10" s="24"/>
      <c r="P10" s="24"/>
      <c r="Q10" s="24"/>
      <c r="R10" s="24"/>
      <c r="S10" s="24"/>
      <c r="Y10" s="11"/>
    </row>
    <row r="11" spans="2:28" x14ac:dyDescent="0.2">
      <c r="C11" s="19"/>
      <c r="D11" s="20"/>
      <c r="E11" s="28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92"/>
      <c r="T11" s="31"/>
      <c r="Y11" s="11"/>
      <c r="Z11" s="12"/>
    </row>
    <row r="12" spans="2:28" x14ac:dyDescent="0.2">
      <c r="B12" s="331" t="s">
        <v>240</v>
      </c>
      <c r="C12" s="332"/>
      <c r="D12" s="332"/>
      <c r="E12" s="332"/>
      <c r="F12" s="332"/>
      <c r="G12" s="333"/>
      <c r="H12" s="332"/>
      <c r="I12" s="332"/>
      <c r="J12" s="332"/>
      <c r="K12" s="332"/>
      <c r="L12" s="332"/>
      <c r="M12" s="332"/>
      <c r="N12" s="332"/>
      <c r="O12" s="332"/>
      <c r="P12" s="334"/>
      <c r="Q12" s="334"/>
      <c r="R12" s="333"/>
      <c r="S12" s="333"/>
      <c r="T12" s="332"/>
      <c r="U12" s="332"/>
      <c r="V12" s="332"/>
      <c r="W12" s="332"/>
      <c r="X12" s="332"/>
      <c r="Y12" s="332"/>
    </row>
    <row r="13" spans="2:28" ht="13.5" thickBot="1" x14ac:dyDescent="0.25">
      <c r="E13" s="12"/>
      <c r="F13" s="33"/>
      <c r="G13" s="34"/>
      <c r="H13" s="35"/>
      <c r="I13" s="5"/>
      <c r="J13" s="35"/>
      <c r="K13" s="5"/>
      <c r="L13" s="35"/>
      <c r="M13" s="5"/>
      <c r="N13" s="35"/>
      <c r="O13" s="5"/>
      <c r="P13" s="36"/>
      <c r="Q13" s="36"/>
      <c r="R13" s="37"/>
      <c r="T13" s="8"/>
      <c r="U13" s="38"/>
      <c r="V13" s="31"/>
    </row>
    <row r="14" spans="2:28" ht="37.5" customHeight="1" x14ac:dyDescent="0.2">
      <c r="B14" s="335" t="s">
        <v>10</v>
      </c>
      <c r="C14" s="338" t="s">
        <v>11</v>
      </c>
      <c r="D14" s="338" t="s">
        <v>237</v>
      </c>
      <c r="E14" s="341" t="s">
        <v>13</v>
      </c>
      <c r="F14" s="344" t="s">
        <v>239</v>
      </c>
      <c r="G14" s="345"/>
      <c r="H14" s="346"/>
      <c r="I14" s="346"/>
      <c r="J14" s="346"/>
      <c r="K14" s="346"/>
      <c r="L14" s="346"/>
      <c r="M14" s="346"/>
      <c r="N14" s="346"/>
      <c r="O14" s="347"/>
      <c r="P14" s="348" t="s">
        <v>14</v>
      </c>
      <c r="Q14" s="349"/>
      <c r="R14" s="352" t="s">
        <v>15</v>
      </c>
      <c r="S14" s="353"/>
      <c r="T14" s="356" t="s">
        <v>16</v>
      </c>
      <c r="U14" s="359" t="s">
        <v>17</v>
      </c>
      <c r="V14" s="360"/>
      <c r="W14" s="360"/>
      <c r="X14" s="361"/>
      <c r="Y14" s="321" t="s">
        <v>18</v>
      </c>
    </row>
    <row r="15" spans="2:28" ht="48" customHeight="1" x14ac:dyDescent="0.2">
      <c r="B15" s="336"/>
      <c r="C15" s="339"/>
      <c r="D15" s="339"/>
      <c r="E15" s="342"/>
      <c r="F15" s="324" t="s">
        <v>19</v>
      </c>
      <c r="G15" s="325"/>
      <c r="H15" s="324" t="s">
        <v>20</v>
      </c>
      <c r="I15" s="324"/>
      <c r="J15" s="324" t="s">
        <v>21</v>
      </c>
      <c r="K15" s="324"/>
      <c r="L15" s="324" t="s">
        <v>22</v>
      </c>
      <c r="M15" s="324"/>
      <c r="N15" s="326" t="s">
        <v>23</v>
      </c>
      <c r="O15" s="326"/>
      <c r="P15" s="350"/>
      <c r="Q15" s="351"/>
      <c r="R15" s="354"/>
      <c r="S15" s="355"/>
      <c r="T15" s="357"/>
      <c r="U15" s="327" t="s">
        <v>24</v>
      </c>
      <c r="V15" s="327" t="s">
        <v>25</v>
      </c>
      <c r="W15" s="329" t="s">
        <v>26</v>
      </c>
      <c r="X15" s="330"/>
      <c r="Y15" s="322"/>
      <c r="AB15" s="12"/>
    </row>
    <row r="16" spans="2:28" ht="64.5" thickBot="1" x14ac:dyDescent="0.25">
      <c r="B16" s="337"/>
      <c r="C16" s="340"/>
      <c r="D16" s="340"/>
      <c r="E16" s="343"/>
      <c r="F16" s="40" t="s">
        <v>27</v>
      </c>
      <c r="G16" s="41" t="s">
        <v>28</v>
      </c>
      <c r="H16" s="42" t="s">
        <v>29</v>
      </c>
      <c r="I16" s="43" t="s">
        <v>30</v>
      </c>
      <c r="J16" s="42" t="s">
        <v>29</v>
      </c>
      <c r="K16" s="42" t="s">
        <v>30</v>
      </c>
      <c r="L16" s="42" t="s">
        <v>29</v>
      </c>
      <c r="M16" s="42" t="s">
        <v>30</v>
      </c>
      <c r="N16" s="42" t="s">
        <v>31</v>
      </c>
      <c r="O16" s="42" t="s">
        <v>30</v>
      </c>
      <c r="P16" s="44" t="s">
        <v>19</v>
      </c>
      <c r="Q16" s="44" t="s">
        <v>32</v>
      </c>
      <c r="R16" s="45" t="s">
        <v>19</v>
      </c>
      <c r="S16" s="46" t="s">
        <v>32</v>
      </c>
      <c r="T16" s="358"/>
      <c r="U16" s="328"/>
      <c r="V16" s="328"/>
      <c r="W16" s="47" t="s">
        <v>33</v>
      </c>
      <c r="X16" s="47" t="s">
        <v>34</v>
      </c>
      <c r="Y16" s="323"/>
      <c r="Z16" s="12"/>
      <c r="AA16" s="12"/>
    </row>
    <row r="17" spans="2:28" ht="25.5" x14ac:dyDescent="0.2">
      <c r="B17" s="295">
        <v>0</v>
      </c>
      <c r="C17" s="296" t="s">
        <v>35</v>
      </c>
      <c r="D17" s="296"/>
      <c r="E17" s="297">
        <f>SUM(E18:E21)</f>
        <v>65.867424625000012</v>
      </c>
      <c r="F17" s="297">
        <f t="shared" ref="F17:U17" si="0">SUM(F18:F21)</f>
        <v>27.690826250000001</v>
      </c>
      <c r="G17" s="298">
        <f t="shared" si="0"/>
        <v>3.1329374999999997</v>
      </c>
      <c r="H17" s="297">
        <f t="shared" si="0"/>
        <v>0</v>
      </c>
      <c r="I17" s="297">
        <f t="shared" si="0"/>
        <v>0</v>
      </c>
      <c r="J17" s="297">
        <f t="shared" si="0"/>
        <v>2.5279375000000002</v>
      </c>
      <c r="K17" s="297">
        <f t="shared" si="0"/>
        <v>3.1329374999999997</v>
      </c>
      <c r="L17" s="297">
        <f t="shared" si="0"/>
        <v>2.1878150000000001</v>
      </c>
      <c r="M17" s="297">
        <f t="shared" si="0"/>
        <v>0</v>
      </c>
      <c r="N17" s="297">
        <f t="shared" si="0"/>
        <v>22.97507375</v>
      </c>
      <c r="O17" s="297">
        <f t="shared" si="0"/>
        <v>0</v>
      </c>
      <c r="P17" s="297">
        <f>SUM(P18:P21)</f>
        <v>6.2225624999999987</v>
      </c>
      <c r="Q17" s="297">
        <f>SUM(Q18:Q21)</f>
        <v>6.2225624999999987</v>
      </c>
      <c r="R17" s="297">
        <f t="shared" si="0"/>
        <v>0</v>
      </c>
      <c r="S17" s="297">
        <f t="shared" si="0"/>
        <v>0</v>
      </c>
      <c r="T17" s="297">
        <f t="shared" si="0"/>
        <v>62.734487125000015</v>
      </c>
      <c r="U17" s="297">
        <f t="shared" si="0"/>
        <v>-24.55788875</v>
      </c>
      <c r="V17" s="297">
        <f t="shared" ref="V17:V21" si="1">IF(F17=0,0,(U17/F17)*100)</f>
        <v>-88.686009324116867</v>
      </c>
      <c r="W17" s="297"/>
      <c r="X17" s="297"/>
      <c r="Y17" s="299"/>
      <c r="Z17" s="49"/>
      <c r="AA17" s="49"/>
      <c r="AB17" s="12"/>
    </row>
    <row r="18" spans="2:28" ht="114.75" x14ac:dyDescent="0.2">
      <c r="B18" s="300" t="s">
        <v>36</v>
      </c>
      <c r="C18" s="301" t="s">
        <v>37</v>
      </c>
      <c r="D18" s="302" t="s">
        <v>38</v>
      </c>
      <c r="E18" s="303"/>
      <c r="F18" s="303">
        <f>H18+J18+L18+N18</f>
        <v>0</v>
      </c>
      <c r="G18" s="303">
        <f>I18+K18+M18+O18</f>
        <v>0</v>
      </c>
      <c r="H18" s="303"/>
      <c r="I18" s="303"/>
      <c r="J18" s="303"/>
      <c r="K18" s="303"/>
      <c r="L18" s="303"/>
      <c r="M18" s="303"/>
      <c r="N18" s="303"/>
      <c r="O18" s="303"/>
      <c r="P18" s="303">
        <f>Q18</f>
        <v>0</v>
      </c>
      <c r="Q18" s="303"/>
      <c r="R18" s="303">
        <f>S18</f>
        <v>0</v>
      </c>
      <c r="S18" s="303"/>
      <c r="T18" s="303">
        <f>E18-G18</f>
        <v>0</v>
      </c>
      <c r="U18" s="303">
        <f>G18-F18</f>
        <v>0</v>
      </c>
      <c r="V18" s="303">
        <f t="shared" si="1"/>
        <v>0</v>
      </c>
      <c r="W18" s="303"/>
      <c r="X18" s="303"/>
      <c r="Y18" s="304"/>
      <c r="Z18" s="49"/>
      <c r="AA18" s="291"/>
      <c r="AB18" s="12"/>
    </row>
    <row r="19" spans="2:28" ht="165.75" x14ac:dyDescent="0.2">
      <c r="B19" s="300" t="s">
        <v>39</v>
      </c>
      <c r="C19" s="301" t="s">
        <v>235</v>
      </c>
      <c r="D19" s="302" t="s">
        <v>40</v>
      </c>
      <c r="E19" s="303">
        <v>65.867424625000012</v>
      </c>
      <c r="F19" s="303">
        <f t="shared" ref="F19:F21" si="2">H19+J19+L19+N19</f>
        <v>27.690826250000001</v>
      </c>
      <c r="G19" s="303">
        <f>I19+K19+M19+O19</f>
        <v>3.1329374999999997</v>
      </c>
      <c r="H19" s="303"/>
      <c r="I19" s="303"/>
      <c r="J19" s="303">
        <v>2.5279375000000002</v>
      </c>
      <c r="K19" s="303">
        <f>(2.50635*1.2+2.50635*0.05)</f>
        <v>3.1329374999999997</v>
      </c>
      <c r="L19" s="303">
        <v>2.1878150000000001</v>
      </c>
      <c r="M19" s="303"/>
      <c r="N19" s="303">
        <v>22.97507375</v>
      </c>
      <c r="O19" s="303"/>
      <c r="P19" s="303">
        <f t="shared" ref="P19:R21" si="3">Q19</f>
        <v>6.2225624999999987</v>
      </c>
      <c r="Q19" s="303">
        <f>(2.50635*1.2+2.50635*0.05)+(2.4717*1.2+2.4717*0.05)</f>
        <v>6.2225624999999987</v>
      </c>
      <c r="R19" s="303">
        <f t="shared" si="3"/>
        <v>0</v>
      </c>
      <c r="S19" s="303"/>
      <c r="T19" s="303">
        <f>E19-G19</f>
        <v>62.734487125000015</v>
      </c>
      <c r="U19" s="303">
        <f t="shared" ref="U19:U21" si="4">G19-F19</f>
        <v>-24.55788875</v>
      </c>
      <c r="V19" s="303">
        <f>IF(F19=0,0,(U19/F19)*100)</f>
        <v>-88.686009324116867</v>
      </c>
      <c r="W19" s="303"/>
      <c r="X19" s="303"/>
      <c r="Y19" s="304"/>
      <c r="Z19" s="49"/>
      <c r="AA19" s="49"/>
      <c r="AB19" s="12"/>
    </row>
    <row r="20" spans="2:28" ht="89.25" x14ac:dyDescent="0.2">
      <c r="B20" s="300" t="s">
        <v>41</v>
      </c>
      <c r="C20" s="301" t="s">
        <v>42</v>
      </c>
      <c r="D20" s="302" t="s">
        <v>43</v>
      </c>
      <c r="E20" s="303"/>
      <c r="F20" s="303">
        <f t="shared" si="2"/>
        <v>0</v>
      </c>
      <c r="G20" s="303">
        <f t="shared" ref="G20:G21" si="5">I20+K20+M20+O20</f>
        <v>0</v>
      </c>
      <c r="H20" s="303"/>
      <c r="I20" s="303"/>
      <c r="J20" s="303"/>
      <c r="K20" s="303"/>
      <c r="L20" s="303"/>
      <c r="M20" s="303"/>
      <c r="N20" s="303"/>
      <c r="O20" s="303"/>
      <c r="P20" s="303">
        <f t="shared" si="3"/>
        <v>0</v>
      </c>
      <c r="Q20" s="303"/>
      <c r="R20" s="303">
        <f t="shared" si="3"/>
        <v>0</v>
      </c>
      <c r="S20" s="303"/>
      <c r="T20" s="303">
        <f t="shared" ref="T20:T21" si="6">E20-G20</f>
        <v>0</v>
      </c>
      <c r="U20" s="303">
        <f t="shared" si="4"/>
        <v>0</v>
      </c>
      <c r="V20" s="303">
        <f t="shared" si="1"/>
        <v>0</v>
      </c>
      <c r="W20" s="303"/>
      <c r="X20" s="303"/>
      <c r="Y20" s="304"/>
      <c r="Z20" s="49"/>
      <c r="AA20" s="49"/>
      <c r="AB20" s="12"/>
    </row>
    <row r="21" spans="2:28" ht="102.75" thickBot="1" x14ac:dyDescent="0.25">
      <c r="B21" s="51" t="s">
        <v>44</v>
      </c>
      <c r="C21" s="52" t="s">
        <v>45</v>
      </c>
      <c r="D21" s="53" t="s">
        <v>46</v>
      </c>
      <c r="E21" s="45"/>
      <c r="F21" s="45">
        <f t="shared" si="2"/>
        <v>0</v>
      </c>
      <c r="G21" s="45">
        <f t="shared" si="5"/>
        <v>0</v>
      </c>
      <c r="H21" s="45"/>
      <c r="I21" s="45"/>
      <c r="J21" s="45"/>
      <c r="K21" s="45"/>
      <c r="L21" s="45"/>
      <c r="M21" s="45"/>
      <c r="N21" s="45"/>
      <c r="O21" s="45"/>
      <c r="P21" s="303">
        <f t="shared" si="3"/>
        <v>0</v>
      </c>
      <c r="Q21" s="45"/>
      <c r="R21" s="303">
        <f t="shared" si="3"/>
        <v>0</v>
      </c>
      <c r="S21" s="45"/>
      <c r="T21" s="45">
        <f t="shared" si="6"/>
        <v>0</v>
      </c>
      <c r="U21" s="45">
        <f t="shared" si="4"/>
        <v>0</v>
      </c>
      <c r="V21" s="45">
        <f t="shared" si="1"/>
        <v>0</v>
      </c>
      <c r="W21" s="45"/>
      <c r="X21" s="45"/>
      <c r="Y21" s="54"/>
      <c r="Z21" s="49"/>
      <c r="AA21" s="49"/>
      <c r="AB21" s="12"/>
    </row>
    <row r="22" spans="2:28" x14ac:dyDescent="0.2">
      <c r="B22" s="55"/>
      <c r="C22" s="56"/>
      <c r="D22" s="55"/>
      <c r="E22" s="57"/>
      <c r="F22" s="58"/>
      <c r="G22" s="59"/>
      <c r="H22" s="58"/>
      <c r="I22" s="60"/>
      <c r="J22" s="58"/>
      <c r="K22" s="58"/>
      <c r="L22" s="58"/>
      <c r="M22" s="58"/>
      <c r="N22" s="58"/>
      <c r="O22" s="61"/>
      <c r="P22" s="62"/>
      <c r="Q22" s="55"/>
      <c r="R22" s="59"/>
      <c r="S22" s="59"/>
      <c r="T22" s="55"/>
      <c r="U22" s="55"/>
      <c r="V22" s="55"/>
      <c r="W22" s="55"/>
      <c r="X22" s="55"/>
      <c r="Y22" s="56"/>
      <c r="AB22" s="63"/>
    </row>
    <row r="23" spans="2:28" x14ac:dyDescent="0.2">
      <c r="B23" s="55"/>
      <c r="C23" s="56" t="s">
        <v>47</v>
      </c>
      <c r="D23" s="55"/>
      <c r="E23" s="57"/>
      <c r="F23" s="58"/>
      <c r="G23" s="59"/>
      <c r="H23" s="58"/>
      <c r="I23" s="60"/>
      <c r="J23" s="58"/>
      <c r="K23" s="58"/>
      <c r="L23" s="58"/>
      <c r="M23" s="58"/>
      <c r="N23" s="58"/>
      <c r="O23" s="61"/>
      <c r="P23" s="62"/>
      <c r="Q23" s="55"/>
      <c r="R23" s="59"/>
      <c r="S23" s="59"/>
      <c r="T23" s="55"/>
      <c r="U23" s="55"/>
      <c r="V23" s="55"/>
      <c r="W23" s="55"/>
      <c r="X23" s="55"/>
      <c r="Y23" s="56"/>
      <c r="AB23" s="63"/>
    </row>
    <row r="24" spans="2:28" x14ac:dyDescent="0.2">
      <c r="B24" s="55"/>
      <c r="C24" s="317" t="s">
        <v>48</v>
      </c>
      <c r="D24" s="317"/>
      <c r="E24" s="317"/>
      <c r="F24" s="317"/>
      <c r="G24" s="318"/>
      <c r="H24" s="64"/>
      <c r="I24" s="60"/>
      <c r="J24" s="58"/>
      <c r="K24" s="58"/>
      <c r="L24" s="58"/>
      <c r="M24" s="58"/>
      <c r="N24" s="58"/>
      <c r="O24" s="61"/>
      <c r="P24" s="62"/>
      <c r="Q24" s="55"/>
      <c r="R24" s="59"/>
      <c r="S24" s="59"/>
      <c r="T24" s="55"/>
      <c r="U24" s="55"/>
      <c r="V24" s="55"/>
      <c r="W24" s="55"/>
      <c r="X24" s="55"/>
      <c r="Y24" s="56"/>
      <c r="AB24" s="63"/>
    </row>
    <row r="25" spans="2:28" x14ac:dyDescent="0.2">
      <c r="B25" s="55"/>
      <c r="C25" s="2" t="s">
        <v>49</v>
      </c>
      <c r="K25" s="58"/>
      <c r="L25" s="58"/>
      <c r="M25" s="58"/>
      <c r="N25" s="58"/>
      <c r="O25" s="61"/>
      <c r="P25" s="62"/>
      <c r="Q25" s="55"/>
      <c r="R25" s="59"/>
      <c r="S25" s="59"/>
      <c r="T25" s="55"/>
      <c r="U25" s="55"/>
      <c r="V25" s="55"/>
      <c r="W25" s="55"/>
      <c r="X25" s="55"/>
      <c r="Y25" s="56"/>
      <c r="AB25" s="63"/>
    </row>
    <row r="26" spans="2:28" x14ac:dyDescent="0.2">
      <c r="B26" s="55"/>
      <c r="G26" s="59"/>
      <c r="K26" s="58"/>
      <c r="L26" s="58"/>
      <c r="M26" s="58"/>
      <c r="N26" s="58"/>
      <c r="O26" s="61"/>
      <c r="P26" s="62"/>
      <c r="Q26" s="55"/>
      <c r="R26" s="59"/>
      <c r="S26" s="59"/>
      <c r="T26" s="55"/>
      <c r="U26" s="55"/>
      <c r="V26" s="55"/>
      <c r="W26" s="55"/>
      <c r="X26" s="55"/>
      <c r="Y26" s="56"/>
      <c r="AB26" s="63"/>
    </row>
    <row r="27" spans="2:28" x14ac:dyDescent="0.2">
      <c r="B27" s="55"/>
      <c r="C27" s="319" t="s">
        <v>50</v>
      </c>
      <c r="D27" s="319"/>
      <c r="E27" s="319"/>
      <c r="F27" s="319"/>
      <c r="G27" s="320"/>
      <c r="H27" s="319"/>
      <c r="I27" s="319"/>
      <c r="J27" s="319"/>
      <c r="K27" s="58"/>
      <c r="L27" s="58"/>
      <c r="M27" s="58"/>
      <c r="N27" s="58"/>
      <c r="O27" s="61"/>
      <c r="P27" s="62"/>
      <c r="Q27" s="65"/>
      <c r="R27" s="59"/>
      <c r="S27" s="59"/>
      <c r="T27" s="55"/>
      <c r="U27" s="55"/>
      <c r="V27" s="55"/>
      <c r="W27" s="55"/>
      <c r="X27" s="55"/>
      <c r="Y27" s="56"/>
      <c r="AB27" s="63"/>
    </row>
    <row r="28" spans="2:28" x14ac:dyDescent="0.2">
      <c r="B28" s="55"/>
      <c r="D28" s="66"/>
      <c r="E28" s="67"/>
      <c r="F28" s="68"/>
      <c r="G28" s="69"/>
      <c r="H28" s="70"/>
      <c r="I28" s="71"/>
      <c r="J28" s="70"/>
      <c r="K28" s="58"/>
      <c r="L28" s="58"/>
      <c r="M28" s="58"/>
      <c r="N28" s="58"/>
      <c r="O28" s="61"/>
      <c r="P28" s="72"/>
      <c r="Q28" s="72"/>
      <c r="R28" s="59"/>
      <c r="S28" s="59"/>
      <c r="T28" s="55"/>
      <c r="U28" s="55"/>
      <c r="V28" s="55"/>
      <c r="W28" s="55"/>
      <c r="X28" s="55"/>
      <c r="Y28" s="56"/>
    </row>
    <row r="29" spans="2:28" x14ac:dyDescent="0.2">
      <c r="B29" s="55"/>
      <c r="C29" s="56"/>
      <c r="D29" s="20"/>
      <c r="E29" s="57"/>
      <c r="F29" s="58"/>
      <c r="G29" s="59"/>
      <c r="H29" s="58"/>
      <c r="I29" s="60"/>
      <c r="J29" s="58"/>
      <c r="K29" s="58"/>
      <c r="L29" s="58"/>
      <c r="M29" s="58"/>
      <c r="N29" s="58"/>
      <c r="O29" s="61"/>
      <c r="P29" s="72"/>
      <c r="Q29" s="73"/>
      <c r="R29" s="59"/>
      <c r="S29" s="59"/>
      <c r="T29" s="55"/>
      <c r="U29" s="55"/>
      <c r="V29" s="55"/>
      <c r="W29" s="55"/>
      <c r="X29" s="55"/>
      <c r="Y29" s="56"/>
    </row>
    <row r="31" spans="2:28" x14ac:dyDescent="0.2">
      <c r="F31" s="74"/>
    </row>
    <row r="38" spans="14:18" x14ac:dyDescent="0.2">
      <c r="R38" s="16"/>
    </row>
    <row r="39" spans="14:18" x14ac:dyDescent="0.2">
      <c r="N39" s="8"/>
      <c r="R39" s="16"/>
    </row>
    <row r="42" spans="14:18" x14ac:dyDescent="0.2">
      <c r="N42" s="8"/>
    </row>
  </sheetData>
  <mergeCells count="21">
    <mergeCell ref="B12:Y12"/>
    <mergeCell ref="B14:B16"/>
    <mergeCell ref="C14:C16"/>
    <mergeCell ref="D14:D16"/>
    <mergeCell ref="E14:E16"/>
    <mergeCell ref="F14:O14"/>
    <mergeCell ref="P14:Q15"/>
    <mergeCell ref="R14:S15"/>
    <mergeCell ref="T14:T16"/>
    <mergeCell ref="U14:X14"/>
    <mergeCell ref="C24:G24"/>
    <mergeCell ref="C27:J27"/>
    <mergeCell ref="Y14:Y16"/>
    <mergeCell ref="F15:G15"/>
    <mergeCell ref="H15:I15"/>
    <mergeCell ref="J15:K15"/>
    <mergeCell ref="L15:M15"/>
    <mergeCell ref="N15:O15"/>
    <mergeCell ref="U15:U16"/>
    <mergeCell ref="V15:V16"/>
    <mergeCell ref="W15:X15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0"/>
  <sheetViews>
    <sheetView topLeftCell="B1" zoomScale="70" zoomScaleNormal="70" workbookViewId="0">
      <selection activeCell="X22" sqref="X22"/>
    </sheetView>
  </sheetViews>
  <sheetFormatPr defaultRowHeight="12.75" x14ac:dyDescent="0.2"/>
  <cols>
    <col min="1" max="1" width="12.7109375" style="10" hidden="1" customWidth="1"/>
    <col min="2" max="2" width="10.42578125" style="10" customWidth="1"/>
    <col min="3" max="3" width="54.28515625" style="76" customWidth="1"/>
    <col min="4" max="4" width="19.42578125" style="76" customWidth="1"/>
    <col min="5" max="5" width="14.5703125" style="77" customWidth="1"/>
    <col min="6" max="7" width="12" style="77" customWidth="1"/>
    <col min="8" max="8" width="12.7109375" style="77" customWidth="1"/>
    <col min="9" max="9" width="13.85546875" style="77" customWidth="1"/>
    <col min="10" max="10" width="13" style="37" customWidth="1"/>
    <col min="11" max="12" width="12" style="77" customWidth="1"/>
    <col min="13" max="13" width="14.5703125" style="77" customWidth="1"/>
    <col min="14" max="14" width="13.85546875" style="77" customWidth="1"/>
    <col min="15" max="15" width="12.5703125" style="77" customWidth="1"/>
    <col min="16" max="18" width="12" style="77" customWidth="1"/>
    <col min="19" max="19" width="13.85546875" style="77" customWidth="1"/>
    <col min="20" max="20" width="11.5703125" style="37" customWidth="1"/>
    <col min="21" max="21" width="10.5703125" style="77" customWidth="1"/>
    <col min="22" max="23" width="13.28515625" style="77" customWidth="1"/>
    <col min="24" max="24" width="17.140625" style="77" customWidth="1"/>
    <col min="25" max="25" width="12.7109375" style="10" customWidth="1"/>
    <col min="26" max="27" width="9.42578125" style="10" customWidth="1"/>
    <col min="28" max="28" width="11.85546875" style="10" customWidth="1"/>
    <col min="29" max="29" width="15" style="78" customWidth="1"/>
    <col min="30" max="30" width="9.85546875" style="10" customWidth="1"/>
    <col min="31" max="31" width="17.85546875" style="10" customWidth="1"/>
    <col min="32" max="32" width="12" style="10" customWidth="1"/>
    <col min="33" max="33" width="12.28515625" style="78" customWidth="1"/>
    <col min="34" max="34" width="11.28515625" style="10" customWidth="1"/>
    <col min="35" max="35" width="13.5703125" style="10" customWidth="1"/>
    <col min="36" max="36" width="17.85546875" style="10" customWidth="1"/>
    <col min="37" max="37" width="13.85546875" style="10" customWidth="1"/>
    <col min="38" max="38" width="20.140625" style="10" customWidth="1"/>
    <col min="39" max="39" width="9.140625" style="10"/>
    <col min="40" max="40" width="17.28515625" style="80" customWidth="1"/>
    <col min="41" max="41" width="24.42578125" style="10" customWidth="1"/>
    <col min="42" max="42" width="9.140625" style="10"/>
    <col min="43" max="44" width="12" style="10" bestFit="1" customWidth="1"/>
    <col min="45" max="46" width="11" style="10" bestFit="1" customWidth="1"/>
    <col min="47" max="48" width="12" style="10" bestFit="1" customWidth="1"/>
    <col min="49" max="16384" width="9.140625" style="10"/>
  </cols>
  <sheetData>
    <row r="1" spans="2:40" x14ac:dyDescent="0.2">
      <c r="J1" s="77"/>
      <c r="T1" s="77"/>
      <c r="AL1" s="79" t="s">
        <v>51</v>
      </c>
    </row>
    <row r="2" spans="2:40" x14ac:dyDescent="0.2">
      <c r="J2" s="77"/>
      <c r="T2" s="77"/>
      <c r="AL2" s="11" t="s">
        <v>1</v>
      </c>
    </row>
    <row r="3" spans="2:40" x14ac:dyDescent="0.2">
      <c r="J3" s="77"/>
      <c r="T3" s="77"/>
      <c r="AL3" s="11" t="s">
        <v>2</v>
      </c>
    </row>
    <row r="4" spans="2:40" x14ac:dyDescent="0.2">
      <c r="J4" s="77"/>
      <c r="T4" s="77"/>
      <c r="AK4" s="79"/>
      <c r="AL4" s="79"/>
    </row>
    <row r="5" spans="2:40" x14ac:dyDescent="0.2">
      <c r="B5" s="1"/>
      <c r="C5" s="2"/>
      <c r="D5" s="3"/>
      <c r="E5" s="4"/>
      <c r="F5" s="5"/>
      <c r="G5" s="6"/>
      <c r="H5" s="6"/>
      <c r="I5" s="7"/>
      <c r="J5" s="6"/>
      <c r="K5" s="6"/>
      <c r="L5" s="6"/>
      <c r="M5" s="6"/>
      <c r="N5" s="6"/>
      <c r="O5" s="8"/>
      <c r="P5" s="9"/>
      <c r="Q5" s="10"/>
      <c r="R5" s="10"/>
      <c r="S5" s="3"/>
      <c r="T5" s="10"/>
      <c r="U5" s="3"/>
      <c r="V5" s="10"/>
      <c r="W5" s="3"/>
      <c r="X5" s="3"/>
      <c r="Y5" s="39"/>
      <c r="AC5" s="10"/>
      <c r="AG5" s="10"/>
      <c r="AL5" s="11" t="s">
        <v>3</v>
      </c>
    </row>
    <row r="6" spans="2:40" x14ac:dyDescent="0.2">
      <c r="B6" s="1"/>
      <c r="C6" s="2"/>
      <c r="D6" s="3"/>
      <c r="E6" s="4"/>
      <c r="F6" s="5"/>
      <c r="G6" s="6"/>
      <c r="H6" s="6"/>
      <c r="I6" s="7"/>
      <c r="J6" s="6"/>
      <c r="K6" s="6"/>
      <c r="L6" s="6"/>
      <c r="M6" s="6"/>
      <c r="N6" s="6"/>
      <c r="O6" s="8"/>
      <c r="P6" s="9"/>
      <c r="Q6" s="10"/>
      <c r="R6" s="10"/>
      <c r="S6" s="14"/>
      <c r="T6" s="10"/>
      <c r="U6" s="3"/>
      <c r="V6" s="10"/>
      <c r="W6" s="3"/>
      <c r="X6" s="3"/>
      <c r="Y6" s="39"/>
      <c r="AC6" s="10"/>
      <c r="AG6" s="10"/>
      <c r="AL6" s="11" t="s">
        <v>4</v>
      </c>
    </row>
    <row r="7" spans="2:40" x14ac:dyDescent="0.2">
      <c r="B7" s="1"/>
      <c r="C7" s="2"/>
      <c r="D7" s="3"/>
      <c r="E7" s="4"/>
      <c r="F7" s="5"/>
      <c r="G7" s="6"/>
      <c r="H7" s="6"/>
      <c r="I7" s="7"/>
      <c r="J7" s="6"/>
      <c r="K7" s="6"/>
      <c r="L7" s="6"/>
      <c r="M7" s="6"/>
      <c r="N7" s="6"/>
      <c r="O7" s="15"/>
      <c r="P7" s="12"/>
      <c r="Q7" s="12"/>
      <c r="R7" s="12"/>
      <c r="S7" s="16"/>
      <c r="T7" s="10"/>
      <c r="U7" s="3"/>
      <c r="V7" s="10"/>
      <c r="W7" s="3"/>
      <c r="X7" s="3"/>
      <c r="Y7" s="39"/>
      <c r="AC7" s="10"/>
      <c r="AG7" s="10"/>
      <c r="AL7" s="11" t="s">
        <v>5</v>
      </c>
    </row>
    <row r="8" spans="2:40" x14ac:dyDescent="0.2">
      <c r="B8" s="1"/>
      <c r="C8" s="2"/>
      <c r="D8" s="3"/>
      <c r="E8" s="4"/>
      <c r="F8" s="7"/>
      <c r="G8" s="7"/>
      <c r="H8" s="7"/>
      <c r="I8" s="17"/>
      <c r="J8" s="5"/>
      <c r="K8" s="5"/>
      <c r="L8" s="5"/>
      <c r="M8" s="5"/>
      <c r="N8" s="5"/>
      <c r="O8" s="81"/>
      <c r="P8" s="9"/>
      <c r="Q8" s="6"/>
      <c r="R8" s="10"/>
      <c r="S8" s="6"/>
      <c r="T8" s="10"/>
      <c r="U8" s="3"/>
      <c r="V8" s="10"/>
      <c r="W8" s="3"/>
      <c r="X8" s="3"/>
      <c r="Y8" s="39"/>
      <c r="AC8" s="10"/>
      <c r="AG8" s="10"/>
      <c r="AL8" s="11" t="s">
        <v>6</v>
      </c>
    </row>
    <row r="9" spans="2:40" x14ac:dyDescent="0.2">
      <c r="B9" s="1"/>
      <c r="C9" s="19"/>
      <c r="D9" s="17"/>
      <c r="E9" s="17"/>
      <c r="F9" s="22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12"/>
      <c r="U9" s="3"/>
      <c r="V9" s="10"/>
      <c r="W9" s="3"/>
      <c r="X9" s="3"/>
      <c r="Y9" s="39"/>
      <c r="AC9" s="10"/>
      <c r="AG9" s="10"/>
      <c r="AL9" s="27" t="s">
        <v>7</v>
      </c>
    </row>
    <row r="10" spans="2:40" x14ac:dyDescent="0.2">
      <c r="B10" s="1"/>
      <c r="C10" s="19"/>
      <c r="D10" s="24"/>
      <c r="E10" s="24"/>
      <c r="F10" s="29"/>
      <c r="G10" s="24"/>
      <c r="H10" s="24"/>
      <c r="I10" s="24"/>
      <c r="J10" s="12"/>
      <c r="K10" s="24"/>
      <c r="L10" s="24"/>
      <c r="M10" s="24"/>
      <c r="N10" s="24"/>
      <c r="O10" s="24"/>
      <c r="P10" s="24"/>
      <c r="Q10" s="24"/>
      <c r="R10" s="24"/>
      <c r="S10" s="24"/>
      <c r="T10" s="12"/>
      <c r="U10" s="3"/>
      <c r="V10" s="10"/>
      <c r="W10" s="3"/>
      <c r="X10" s="3"/>
      <c r="Y10" s="39"/>
      <c r="AC10" s="10"/>
      <c r="AG10" s="10"/>
      <c r="AL10" s="11" t="s">
        <v>8</v>
      </c>
    </row>
    <row r="11" spans="2:40" x14ac:dyDescent="0.2">
      <c r="B11" s="1"/>
      <c r="C11" s="19"/>
      <c r="D11" s="24"/>
      <c r="E11" s="24"/>
      <c r="F11" s="2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82"/>
      <c r="U11" s="3"/>
      <c r="V11" s="10"/>
      <c r="W11" s="3"/>
      <c r="X11" s="3"/>
      <c r="Y11" s="39"/>
      <c r="AC11" s="10"/>
      <c r="AG11" s="10"/>
      <c r="AL11" s="11" t="s">
        <v>9</v>
      </c>
    </row>
    <row r="12" spans="2:40" x14ac:dyDescent="0.2">
      <c r="E12" s="83"/>
      <c r="F12" s="83"/>
      <c r="G12" s="83"/>
      <c r="H12" s="83"/>
      <c r="I12" s="83"/>
      <c r="J12" s="83"/>
      <c r="T12" s="77"/>
    </row>
    <row r="13" spans="2:40" x14ac:dyDescent="0.2">
      <c r="B13" s="366" t="s">
        <v>241</v>
      </c>
      <c r="C13" s="366"/>
      <c r="D13" s="366"/>
      <c r="E13" s="366"/>
      <c r="F13" s="366"/>
      <c r="G13" s="366"/>
      <c r="H13" s="366"/>
      <c r="I13" s="366"/>
      <c r="J13" s="366"/>
      <c r="K13" s="366"/>
      <c r="L13" s="366"/>
      <c r="M13" s="366"/>
      <c r="N13" s="366"/>
      <c r="O13" s="366"/>
      <c r="P13" s="366"/>
      <c r="Q13" s="366"/>
      <c r="R13" s="366"/>
      <c r="S13" s="366"/>
      <c r="T13" s="366"/>
      <c r="U13" s="366"/>
      <c r="V13" s="366"/>
      <c r="W13" s="366"/>
      <c r="X13" s="366"/>
      <c r="Y13" s="366"/>
      <c r="Z13" s="366"/>
      <c r="AA13" s="366"/>
      <c r="AB13" s="366"/>
      <c r="AC13" s="366"/>
      <c r="AD13" s="366"/>
      <c r="AE13" s="366"/>
      <c r="AF13" s="366"/>
      <c r="AG13" s="366"/>
      <c r="AH13" s="366"/>
      <c r="AI13" s="366"/>
      <c r="AJ13" s="366"/>
      <c r="AK13" s="366"/>
      <c r="AL13" s="366"/>
    </row>
    <row r="14" spans="2:40" hidden="1" x14ac:dyDescent="0.2">
      <c r="B14" s="84"/>
      <c r="C14" s="84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4"/>
      <c r="Z14" s="84"/>
      <c r="AA14" s="84"/>
      <c r="AB14" s="84"/>
      <c r="AC14" s="86"/>
      <c r="AD14" s="84"/>
      <c r="AE14" s="84"/>
      <c r="AF14" s="84"/>
      <c r="AG14" s="86"/>
      <c r="AH14" s="84"/>
      <c r="AI14" s="39"/>
      <c r="AJ14" s="84"/>
      <c r="AK14" s="84"/>
      <c r="AL14" s="84"/>
      <c r="AN14" s="87"/>
    </row>
    <row r="15" spans="2:40" hidden="1" x14ac:dyDescent="0.2">
      <c r="B15" s="84"/>
      <c r="C15" s="84"/>
      <c r="D15" s="84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4"/>
      <c r="Z15" s="84"/>
      <c r="AA15" s="84"/>
      <c r="AB15" s="84"/>
      <c r="AC15" s="86"/>
      <c r="AD15" s="84"/>
      <c r="AE15" s="84"/>
      <c r="AF15" s="84"/>
      <c r="AG15" s="86"/>
      <c r="AH15" s="84"/>
      <c r="AI15" s="39"/>
      <c r="AJ15" s="84"/>
      <c r="AK15" s="84"/>
      <c r="AL15" s="84"/>
      <c r="AN15" s="87"/>
    </row>
    <row r="16" spans="2:40" ht="13.5" thickBot="1" x14ac:dyDescent="0.25">
      <c r="J16" s="88"/>
      <c r="K16" s="85"/>
      <c r="L16" s="85"/>
      <c r="M16" s="85"/>
      <c r="N16" s="85"/>
      <c r="O16" s="85"/>
      <c r="T16" s="88"/>
      <c r="U16" s="85"/>
      <c r="V16" s="85"/>
      <c r="W16" s="85"/>
      <c r="X16" s="85"/>
      <c r="Y16" s="89"/>
      <c r="AI16" s="79"/>
      <c r="AJ16" s="367"/>
      <c r="AK16" s="367"/>
      <c r="AL16" s="367"/>
    </row>
    <row r="17" spans="1:41" x14ac:dyDescent="0.2">
      <c r="A17" s="90"/>
      <c r="B17" s="368" t="s">
        <v>52</v>
      </c>
      <c r="C17" s="338" t="s">
        <v>53</v>
      </c>
      <c r="D17" s="338" t="s">
        <v>12</v>
      </c>
      <c r="E17" s="371" t="s">
        <v>54</v>
      </c>
      <c r="F17" s="371"/>
      <c r="G17" s="371"/>
      <c r="H17" s="371"/>
      <c r="I17" s="371"/>
      <c r="J17" s="373" t="s">
        <v>55</v>
      </c>
      <c r="K17" s="374"/>
      <c r="L17" s="374"/>
      <c r="M17" s="374"/>
      <c r="N17" s="375"/>
      <c r="O17" s="371" t="s">
        <v>56</v>
      </c>
      <c r="P17" s="371"/>
      <c r="Q17" s="371"/>
      <c r="R17" s="371"/>
      <c r="S17" s="371"/>
      <c r="T17" s="379" t="s">
        <v>57</v>
      </c>
      <c r="U17" s="371"/>
      <c r="V17" s="371"/>
      <c r="W17" s="371"/>
      <c r="X17" s="380"/>
      <c r="Y17" s="383" t="s">
        <v>58</v>
      </c>
      <c r="Z17" s="383"/>
      <c r="AA17" s="383"/>
      <c r="AB17" s="383"/>
      <c r="AC17" s="383"/>
      <c r="AD17" s="383"/>
      <c r="AE17" s="383"/>
      <c r="AF17" s="383"/>
      <c r="AG17" s="383"/>
      <c r="AH17" s="383"/>
      <c r="AI17" s="383"/>
      <c r="AJ17" s="383"/>
      <c r="AK17" s="383"/>
      <c r="AL17" s="384"/>
    </row>
    <row r="18" spans="1:41" ht="17.25" customHeight="1" x14ac:dyDescent="0.2">
      <c r="A18" s="91"/>
      <c r="B18" s="369"/>
      <c r="C18" s="339"/>
      <c r="D18" s="339"/>
      <c r="E18" s="372"/>
      <c r="F18" s="372"/>
      <c r="G18" s="372"/>
      <c r="H18" s="372"/>
      <c r="I18" s="372"/>
      <c r="J18" s="376"/>
      <c r="K18" s="377"/>
      <c r="L18" s="377"/>
      <c r="M18" s="377"/>
      <c r="N18" s="378"/>
      <c r="O18" s="372"/>
      <c r="P18" s="372"/>
      <c r="Q18" s="372"/>
      <c r="R18" s="372"/>
      <c r="S18" s="372"/>
      <c r="T18" s="381"/>
      <c r="U18" s="372"/>
      <c r="V18" s="372"/>
      <c r="W18" s="372"/>
      <c r="X18" s="382"/>
      <c r="Y18" s="362" t="s">
        <v>59</v>
      </c>
      <c r="Z18" s="362"/>
      <c r="AA18" s="362"/>
      <c r="AB18" s="362"/>
      <c r="AC18" s="363" t="s">
        <v>60</v>
      </c>
      <c r="AD18" s="363"/>
      <c r="AE18" s="363"/>
      <c r="AF18" s="363"/>
      <c r="AG18" s="363" t="s">
        <v>61</v>
      </c>
      <c r="AH18" s="363"/>
      <c r="AI18" s="363"/>
      <c r="AJ18" s="363"/>
      <c r="AK18" s="363"/>
      <c r="AL18" s="364" t="s">
        <v>62</v>
      </c>
    </row>
    <row r="19" spans="1:41" ht="77.25" thickBot="1" x14ac:dyDescent="0.25">
      <c r="A19" s="91"/>
      <c r="B19" s="370"/>
      <c r="C19" s="340"/>
      <c r="D19" s="340"/>
      <c r="E19" s="92" t="s">
        <v>63</v>
      </c>
      <c r="F19" s="92" t="s">
        <v>64</v>
      </c>
      <c r="G19" s="92" t="s">
        <v>65</v>
      </c>
      <c r="H19" s="92" t="s">
        <v>66</v>
      </c>
      <c r="I19" s="92" t="s">
        <v>67</v>
      </c>
      <c r="J19" s="45" t="s">
        <v>63</v>
      </c>
      <c r="K19" s="92" t="s">
        <v>64</v>
      </c>
      <c r="L19" s="92" t="s">
        <v>65</v>
      </c>
      <c r="M19" s="92" t="s">
        <v>66</v>
      </c>
      <c r="N19" s="92" t="s">
        <v>67</v>
      </c>
      <c r="O19" s="92" t="s">
        <v>63</v>
      </c>
      <c r="P19" s="92" t="s">
        <v>64</v>
      </c>
      <c r="Q19" s="92" t="s">
        <v>65</v>
      </c>
      <c r="R19" s="92" t="s">
        <v>66</v>
      </c>
      <c r="S19" s="92" t="s">
        <v>67</v>
      </c>
      <c r="T19" s="93" t="s">
        <v>63</v>
      </c>
      <c r="U19" s="94" t="s">
        <v>64</v>
      </c>
      <c r="V19" s="94" t="s">
        <v>65</v>
      </c>
      <c r="W19" s="92" t="s">
        <v>66</v>
      </c>
      <c r="X19" s="95" t="s">
        <v>67</v>
      </c>
      <c r="Y19" s="96" t="s">
        <v>68</v>
      </c>
      <c r="Z19" s="97" t="s">
        <v>69</v>
      </c>
      <c r="AA19" s="98" t="s">
        <v>70</v>
      </c>
      <c r="AB19" s="98" t="s">
        <v>71</v>
      </c>
      <c r="AC19" s="99" t="s">
        <v>68</v>
      </c>
      <c r="AD19" s="97" t="s">
        <v>72</v>
      </c>
      <c r="AE19" s="98" t="s">
        <v>73</v>
      </c>
      <c r="AF19" s="98" t="s">
        <v>74</v>
      </c>
      <c r="AG19" s="99" t="s">
        <v>75</v>
      </c>
      <c r="AH19" s="98" t="s">
        <v>72</v>
      </c>
      <c r="AI19" s="96" t="s">
        <v>76</v>
      </c>
      <c r="AJ19" s="96" t="s">
        <v>77</v>
      </c>
      <c r="AK19" s="100" t="s">
        <v>78</v>
      </c>
      <c r="AL19" s="365"/>
      <c r="AO19" s="12"/>
    </row>
    <row r="20" spans="1:41" x14ac:dyDescent="0.2">
      <c r="A20" s="91"/>
      <c r="B20" s="101">
        <v>0</v>
      </c>
      <c r="C20" s="102" t="s">
        <v>35</v>
      </c>
      <c r="D20" s="102"/>
      <c r="E20" s="48">
        <f>SUM(E21:E24)</f>
        <v>27.690826250000001</v>
      </c>
      <c r="F20" s="48">
        <f t="shared" ref="F20:X20" si="0">SUM(F21:F24)</f>
        <v>0</v>
      </c>
      <c r="G20" s="48">
        <f t="shared" si="0"/>
        <v>26.5831932</v>
      </c>
      <c r="H20" s="48">
        <f t="shared" si="0"/>
        <v>0</v>
      </c>
      <c r="I20" s="48">
        <f t="shared" si="0"/>
        <v>1.10763305</v>
      </c>
      <c r="J20" s="290">
        <f t="shared" si="0"/>
        <v>3.1329374999999997</v>
      </c>
      <c r="K20" s="48">
        <f t="shared" si="0"/>
        <v>0</v>
      </c>
      <c r="L20" s="48">
        <f t="shared" si="0"/>
        <v>3.0076199999999997</v>
      </c>
      <c r="M20" s="48">
        <f t="shared" si="0"/>
        <v>0</v>
      </c>
      <c r="N20" s="48">
        <f t="shared" si="0"/>
        <v>0.1253175</v>
      </c>
      <c r="O20" s="48">
        <f t="shared" si="0"/>
        <v>-24.55788875</v>
      </c>
      <c r="P20" s="48">
        <f t="shared" si="0"/>
        <v>0</v>
      </c>
      <c r="Q20" s="48">
        <f t="shared" si="0"/>
        <v>-23.575573200000001</v>
      </c>
      <c r="R20" s="48">
        <f t="shared" si="0"/>
        <v>0</v>
      </c>
      <c r="S20" s="48">
        <f t="shared" si="0"/>
        <v>-0.98231555000000004</v>
      </c>
      <c r="T20" s="290">
        <f t="shared" si="0"/>
        <v>6.2225624999999987</v>
      </c>
      <c r="U20" s="48">
        <f t="shared" si="0"/>
        <v>0</v>
      </c>
      <c r="V20" s="48">
        <f t="shared" si="0"/>
        <v>5.9736599999999989</v>
      </c>
      <c r="W20" s="48">
        <f t="shared" si="0"/>
        <v>0</v>
      </c>
      <c r="X20" s="48">
        <f t="shared" si="0"/>
        <v>0.24890249999999983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8">
        <v>0</v>
      </c>
      <c r="AE20" s="48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103">
        <v>0</v>
      </c>
      <c r="AO20" s="104"/>
    </row>
    <row r="21" spans="1:41" ht="92.25" customHeight="1" x14ac:dyDescent="0.2">
      <c r="A21" s="91"/>
      <c r="B21" s="105" t="s">
        <v>36</v>
      </c>
      <c r="C21" s="106" t="s">
        <v>37</v>
      </c>
      <c r="D21" s="107" t="s">
        <v>38</v>
      </c>
      <c r="E21" s="50">
        <f>'прил. 7.1'!F18</f>
        <v>0</v>
      </c>
      <c r="F21" s="108"/>
      <c r="G21" s="108"/>
      <c r="H21" s="108"/>
      <c r="I21" s="108"/>
      <c r="J21" s="109">
        <f>'прил. 7.1'!G18</f>
        <v>0</v>
      </c>
      <c r="K21" s="108"/>
      <c r="L21" s="108"/>
      <c r="M21" s="108"/>
      <c r="N21" s="108"/>
      <c r="O21" s="110">
        <f>SUM(P21:S21)</f>
        <v>0</v>
      </c>
      <c r="P21" s="110">
        <f>K21-F21</f>
        <v>0</v>
      </c>
      <c r="Q21" s="110">
        <f t="shared" ref="Q21:S24" si="1">L21-G21</f>
        <v>0</v>
      </c>
      <c r="R21" s="110">
        <f t="shared" si="1"/>
        <v>0</v>
      </c>
      <c r="S21" s="110">
        <f t="shared" si="1"/>
        <v>0</v>
      </c>
      <c r="T21" s="109">
        <f>'прил. 7.1'!P18</f>
        <v>0</v>
      </c>
      <c r="U21" s="108"/>
      <c r="V21" s="108"/>
      <c r="W21" s="108"/>
      <c r="X21" s="108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  <c r="AO21" s="104"/>
    </row>
    <row r="22" spans="1:41" ht="136.5" customHeight="1" x14ac:dyDescent="0.2">
      <c r="A22" s="91"/>
      <c r="B22" s="105" t="s">
        <v>39</v>
      </c>
      <c r="C22" s="106" t="s">
        <v>235</v>
      </c>
      <c r="D22" s="107" t="s">
        <v>40</v>
      </c>
      <c r="E22" s="50">
        <f>'прил. 7.1'!F19</f>
        <v>27.690826250000001</v>
      </c>
      <c r="F22" s="108"/>
      <c r="G22" s="108">
        <v>26.5831932</v>
      </c>
      <c r="H22" s="108"/>
      <c r="I22" s="108">
        <f>1.10763305</f>
        <v>1.10763305</v>
      </c>
      <c r="J22" s="109">
        <f>'прил. 7.1'!G19</f>
        <v>3.1329374999999997</v>
      </c>
      <c r="K22" s="108"/>
      <c r="L22" s="108">
        <v>3.0076199999999997</v>
      </c>
      <c r="M22" s="108"/>
      <c r="N22" s="108">
        <v>0.1253175</v>
      </c>
      <c r="O22" s="110">
        <f>J22-E22</f>
        <v>-24.55788875</v>
      </c>
      <c r="P22" s="110">
        <f t="shared" ref="P22:P24" si="2">K22-F22</f>
        <v>0</v>
      </c>
      <c r="Q22" s="110">
        <f>L22-G22</f>
        <v>-23.575573200000001</v>
      </c>
      <c r="R22" s="110">
        <f>M22-H22</f>
        <v>0</v>
      </c>
      <c r="S22" s="110">
        <f>N22-I22</f>
        <v>-0.98231555000000004</v>
      </c>
      <c r="T22" s="109">
        <f>'прил. 7.1'!P19</f>
        <v>6.2225624999999987</v>
      </c>
      <c r="U22" s="108"/>
      <c r="V22" s="108">
        <v>5.9736599999999989</v>
      </c>
      <c r="W22" s="108"/>
      <c r="X22" s="108">
        <v>0.24890249999999983</v>
      </c>
      <c r="Y22" s="111"/>
      <c r="Z22" s="111"/>
      <c r="AA22" s="111"/>
      <c r="AB22" s="111"/>
      <c r="AC22" s="111"/>
      <c r="AD22" s="111"/>
      <c r="AE22" s="111"/>
      <c r="AF22" s="111"/>
      <c r="AG22" s="111"/>
      <c r="AH22" s="111"/>
      <c r="AI22" s="111"/>
      <c r="AJ22" s="111"/>
      <c r="AK22" s="111"/>
      <c r="AL22" s="112"/>
      <c r="AO22" s="104"/>
    </row>
    <row r="23" spans="1:41" ht="92.25" customHeight="1" x14ac:dyDescent="0.2">
      <c r="A23" s="91"/>
      <c r="B23" s="105" t="s">
        <v>41</v>
      </c>
      <c r="C23" s="106" t="s">
        <v>42</v>
      </c>
      <c r="D23" s="107" t="s">
        <v>43</v>
      </c>
      <c r="E23" s="50">
        <f>'прил. 7.1'!F20</f>
        <v>0</v>
      </c>
      <c r="F23" s="108"/>
      <c r="G23" s="108"/>
      <c r="H23" s="108"/>
      <c r="I23" s="108"/>
      <c r="J23" s="313">
        <f>'прил. 7.1'!G20</f>
        <v>0</v>
      </c>
      <c r="K23" s="108"/>
      <c r="L23" s="108"/>
      <c r="M23" s="108"/>
      <c r="N23" s="108"/>
      <c r="O23" s="110">
        <f t="shared" ref="O23:O24" si="3">SUM(P23:S23)</f>
        <v>0</v>
      </c>
      <c r="P23" s="110">
        <f t="shared" si="2"/>
        <v>0</v>
      </c>
      <c r="Q23" s="110">
        <f t="shared" si="1"/>
        <v>0</v>
      </c>
      <c r="R23" s="110">
        <f t="shared" si="1"/>
        <v>0</v>
      </c>
      <c r="S23" s="110">
        <f t="shared" si="1"/>
        <v>0</v>
      </c>
      <c r="T23" s="109">
        <f>'прил. 7.1'!P20</f>
        <v>0</v>
      </c>
      <c r="U23" s="108"/>
      <c r="V23" s="108"/>
      <c r="W23" s="108"/>
      <c r="X23" s="108"/>
      <c r="Y23" s="111"/>
      <c r="Z23" s="111"/>
      <c r="AA23" s="111"/>
      <c r="AB23" s="111"/>
      <c r="AC23" s="111"/>
      <c r="AD23" s="111"/>
      <c r="AE23" s="111"/>
      <c r="AF23" s="111"/>
      <c r="AG23" s="111"/>
      <c r="AH23" s="111"/>
      <c r="AI23" s="111"/>
      <c r="AJ23" s="111"/>
      <c r="AK23" s="111"/>
      <c r="AL23" s="112"/>
      <c r="AO23" s="104"/>
    </row>
    <row r="24" spans="1:41" ht="92.25" customHeight="1" thickBot="1" x14ac:dyDescent="0.25">
      <c r="A24" s="113"/>
      <c r="B24" s="114" t="s">
        <v>44</v>
      </c>
      <c r="C24" s="115" t="s">
        <v>45</v>
      </c>
      <c r="D24" s="116" t="s">
        <v>46</v>
      </c>
      <c r="E24" s="45">
        <f>'прил. 7.1'!F21</f>
        <v>0</v>
      </c>
      <c r="F24" s="117"/>
      <c r="G24" s="117"/>
      <c r="H24" s="117"/>
      <c r="I24" s="117"/>
      <c r="J24" s="117">
        <f>'прил. 7.1'!G21</f>
        <v>0</v>
      </c>
      <c r="K24" s="117"/>
      <c r="L24" s="117"/>
      <c r="M24" s="117"/>
      <c r="N24" s="117"/>
      <c r="O24" s="119">
        <f t="shared" si="3"/>
        <v>0</v>
      </c>
      <c r="P24" s="119">
        <f t="shared" si="2"/>
        <v>0</v>
      </c>
      <c r="Q24" s="119">
        <f t="shared" si="1"/>
        <v>0</v>
      </c>
      <c r="R24" s="119">
        <f t="shared" si="1"/>
        <v>0</v>
      </c>
      <c r="S24" s="119">
        <f t="shared" si="1"/>
        <v>0</v>
      </c>
      <c r="T24" s="118">
        <f>'прил. 7.1'!P21</f>
        <v>0</v>
      </c>
      <c r="U24" s="117"/>
      <c r="V24" s="117"/>
      <c r="W24" s="117"/>
      <c r="X24" s="117"/>
      <c r="Y24" s="120"/>
      <c r="Z24" s="120"/>
      <c r="AA24" s="120"/>
      <c r="AB24" s="120"/>
      <c r="AC24" s="120"/>
      <c r="AD24" s="120"/>
      <c r="AE24" s="120"/>
      <c r="AF24" s="120"/>
      <c r="AG24" s="120"/>
      <c r="AH24" s="120"/>
      <c r="AI24" s="120"/>
      <c r="AJ24" s="120"/>
      <c r="AK24" s="120"/>
      <c r="AL24" s="121"/>
      <c r="AO24" s="104"/>
    </row>
    <row r="25" spans="1:41" x14ac:dyDescent="0.2">
      <c r="J25" s="77"/>
    </row>
    <row r="26" spans="1:41" x14ac:dyDescent="0.2">
      <c r="C26" s="122" t="s">
        <v>79</v>
      </c>
      <c r="D26" s="123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5"/>
      <c r="U26" s="124"/>
      <c r="V26" s="124"/>
      <c r="W26" s="124"/>
    </row>
    <row r="27" spans="1:41" x14ac:dyDescent="0.2">
      <c r="C27" s="76" t="s">
        <v>80</v>
      </c>
      <c r="J27" s="77"/>
    </row>
    <row r="29" spans="1:41" x14ac:dyDescent="0.2">
      <c r="T29" s="126"/>
    </row>
    <row r="30" spans="1:41" x14ac:dyDescent="0.2">
      <c r="Y30" s="37"/>
      <c r="Z30" s="37"/>
    </row>
  </sheetData>
  <mergeCells count="14">
    <mergeCell ref="Y18:AB18"/>
    <mergeCell ref="AC18:AF18"/>
    <mergeCell ref="AG18:AK18"/>
    <mergeCell ref="AL18:AL19"/>
    <mergeCell ref="B13:AL13"/>
    <mergeCell ref="AJ16:AL16"/>
    <mergeCell ref="B17:B19"/>
    <mergeCell ref="C17:C19"/>
    <mergeCell ref="D17:D19"/>
    <mergeCell ref="E17:I18"/>
    <mergeCell ref="J17:N18"/>
    <mergeCell ref="O17:S18"/>
    <mergeCell ref="T17:X18"/>
    <mergeCell ref="Y17:AL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4"/>
  <sheetViews>
    <sheetView showZeros="0" topLeftCell="A10" zoomScale="70" zoomScaleNormal="70" workbookViewId="0">
      <selection activeCell="H39" sqref="H39"/>
    </sheetView>
  </sheetViews>
  <sheetFormatPr defaultColWidth="10" defaultRowHeight="15.75" x14ac:dyDescent="0.25"/>
  <cols>
    <col min="1" max="1" width="10" style="130" customWidth="1"/>
    <col min="2" max="2" width="51.140625" style="130" customWidth="1"/>
    <col min="3" max="3" width="13.28515625" style="130" customWidth="1"/>
    <col min="4" max="4" width="13.28515625" style="132" customWidth="1"/>
    <col min="5" max="12" width="13.28515625" style="130" customWidth="1"/>
    <col min="13" max="13" width="44" style="130" customWidth="1"/>
    <col min="14" max="14" width="10" style="130"/>
    <col min="15" max="15" width="10.5703125" style="130" bestFit="1" customWidth="1"/>
    <col min="16" max="16" width="10" style="130"/>
    <col min="17" max="17" width="16.7109375" style="130" customWidth="1"/>
    <col min="18" max="19" width="12.28515625" style="130" customWidth="1"/>
    <col min="20" max="16384" width="10" style="130"/>
  </cols>
  <sheetData>
    <row r="2" spans="1:18" x14ac:dyDescent="0.25">
      <c r="A2" s="127"/>
      <c r="B2" s="127"/>
      <c r="C2" s="127"/>
      <c r="D2" s="127"/>
      <c r="E2" s="127"/>
      <c r="F2" s="128"/>
      <c r="G2" s="127"/>
      <c r="H2" s="127"/>
      <c r="I2" s="127"/>
      <c r="J2" s="127"/>
      <c r="K2" s="127"/>
      <c r="L2" s="127"/>
      <c r="M2" s="129" t="s">
        <v>81</v>
      </c>
      <c r="N2" s="127"/>
      <c r="O2" s="127"/>
      <c r="P2" s="127"/>
      <c r="Q2" s="127"/>
      <c r="R2" s="127"/>
    </row>
    <row r="3" spans="1:18" x14ac:dyDescent="0.25">
      <c r="A3" s="127"/>
      <c r="B3" s="127"/>
      <c r="C3" s="127"/>
      <c r="D3" s="127"/>
      <c r="E3" s="127"/>
      <c r="F3" s="128"/>
      <c r="G3" s="127"/>
      <c r="H3" s="127"/>
      <c r="I3" s="127"/>
      <c r="J3" s="127"/>
      <c r="K3" s="127"/>
      <c r="L3" s="127"/>
      <c r="M3" s="129" t="s">
        <v>1</v>
      </c>
      <c r="N3" s="127"/>
      <c r="O3" s="127"/>
      <c r="P3" s="127"/>
      <c r="Q3" s="127"/>
      <c r="R3" s="127"/>
    </row>
    <row r="4" spans="1:18" x14ac:dyDescent="0.25">
      <c r="A4" s="127"/>
      <c r="B4" s="127"/>
      <c r="C4" s="127"/>
      <c r="D4" s="127"/>
      <c r="E4" s="127"/>
      <c r="F4" s="128"/>
      <c r="G4" s="127"/>
      <c r="H4" s="127"/>
      <c r="I4" s="127"/>
      <c r="J4" s="127"/>
      <c r="K4" s="127"/>
      <c r="L4" s="127"/>
      <c r="M4" s="131" t="s">
        <v>2</v>
      </c>
      <c r="N4" s="127"/>
      <c r="O4" s="127"/>
      <c r="P4" s="127"/>
      <c r="Q4" s="127"/>
      <c r="R4" s="127"/>
    </row>
    <row r="5" spans="1:18" x14ac:dyDescent="0.25">
      <c r="M5" s="132"/>
      <c r="N5" s="386"/>
      <c r="O5" s="386"/>
      <c r="P5" s="127"/>
      <c r="Q5" s="127"/>
      <c r="R5" s="127"/>
    </row>
    <row r="6" spans="1:18" x14ac:dyDescent="0.25">
      <c r="A6" s="127"/>
      <c r="B6" s="127"/>
      <c r="C6" s="127"/>
      <c r="D6" s="127"/>
      <c r="E6" s="127"/>
      <c r="F6" s="128"/>
      <c r="G6" s="127"/>
      <c r="H6" s="127"/>
      <c r="I6" s="127"/>
      <c r="J6" s="127"/>
      <c r="K6" s="127"/>
      <c r="L6" s="127"/>
      <c r="M6" s="131" t="s">
        <v>3</v>
      </c>
      <c r="N6" s="127"/>
      <c r="O6" s="127"/>
      <c r="P6" s="127"/>
      <c r="Q6" s="127"/>
      <c r="R6" s="127"/>
    </row>
    <row r="7" spans="1:18" x14ac:dyDescent="0.25">
      <c r="A7" s="127"/>
      <c r="B7" s="127"/>
      <c r="C7" s="127"/>
      <c r="D7" s="127"/>
      <c r="E7" s="127"/>
      <c r="F7" s="128"/>
      <c r="G7" s="127"/>
      <c r="H7" s="127"/>
      <c r="I7" s="127"/>
      <c r="J7" s="127"/>
      <c r="K7" s="127"/>
      <c r="L7" s="127"/>
      <c r="M7" s="131" t="s">
        <v>4</v>
      </c>
      <c r="N7" s="127"/>
      <c r="O7" s="127"/>
      <c r="P7" s="127"/>
      <c r="Q7" s="127"/>
      <c r="R7" s="127"/>
    </row>
    <row r="8" spans="1:18" x14ac:dyDescent="0.25">
      <c r="A8" s="127"/>
      <c r="B8" s="127"/>
      <c r="C8" s="163"/>
      <c r="D8" s="163"/>
      <c r="E8" s="127"/>
      <c r="F8" s="128"/>
      <c r="G8" s="127"/>
      <c r="H8" s="127"/>
      <c r="I8" s="127"/>
      <c r="J8" s="133"/>
      <c r="K8" s="127"/>
      <c r="L8" s="134"/>
      <c r="M8" s="11" t="s">
        <v>5</v>
      </c>
      <c r="N8" s="127"/>
      <c r="O8" s="127"/>
      <c r="P8" s="127"/>
      <c r="Q8" s="127"/>
      <c r="R8" s="127"/>
    </row>
    <row r="9" spans="1:18" x14ac:dyDescent="0.25">
      <c r="A9" s="127"/>
      <c r="B9" s="127"/>
      <c r="C9" s="127"/>
      <c r="D9" s="135"/>
      <c r="E9" s="136"/>
      <c r="F9" s="137"/>
      <c r="G9" s="138"/>
      <c r="H9" s="139"/>
      <c r="I9" s="127"/>
      <c r="J9" s="139"/>
      <c r="K9" s="127"/>
      <c r="L9" s="140"/>
      <c r="M9" s="11" t="s">
        <v>6</v>
      </c>
      <c r="N9" s="127"/>
      <c r="O9" s="127"/>
      <c r="P9" s="127"/>
      <c r="Q9" s="127"/>
      <c r="R9" s="127"/>
    </row>
    <row r="10" spans="1:18" x14ac:dyDescent="0.25">
      <c r="A10" s="127"/>
      <c r="B10" s="127"/>
      <c r="C10" s="127"/>
      <c r="D10" s="141"/>
      <c r="E10" s="142"/>
      <c r="F10" s="143"/>
      <c r="G10" s="134"/>
      <c r="H10" s="134"/>
      <c r="I10" s="144"/>
      <c r="J10" s="144"/>
      <c r="K10" s="145"/>
      <c r="L10" s="146"/>
      <c r="M10" s="147" t="s">
        <v>7</v>
      </c>
      <c r="N10" s="127"/>
      <c r="O10" s="127"/>
      <c r="P10" s="127"/>
      <c r="Q10" s="127"/>
      <c r="R10" s="127"/>
    </row>
    <row r="11" spans="1:18" x14ac:dyDescent="0.25">
      <c r="A11" s="127"/>
      <c r="B11" s="127"/>
      <c r="C11" s="127"/>
      <c r="D11" s="148"/>
      <c r="E11" s="149"/>
      <c r="F11" s="150"/>
      <c r="G11" s="149"/>
      <c r="H11" s="150"/>
      <c r="I11" s="149"/>
      <c r="J11" s="151"/>
      <c r="K11" s="149"/>
      <c r="L11" s="127"/>
      <c r="M11" s="131" t="s">
        <v>8</v>
      </c>
      <c r="N11" s="127"/>
      <c r="O11" s="127"/>
      <c r="P11" s="127"/>
      <c r="Q11" s="127"/>
      <c r="R11" s="127"/>
    </row>
    <row r="12" spans="1:18" x14ac:dyDescent="0.25">
      <c r="A12" s="127"/>
      <c r="B12" s="127"/>
      <c r="C12" s="127"/>
      <c r="D12" s="148"/>
      <c r="E12" s="149"/>
      <c r="F12" s="150"/>
      <c r="G12" s="127"/>
      <c r="H12" s="150"/>
      <c r="I12" s="151"/>
      <c r="J12" s="151"/>
      <c r="K12" s="151"/>
      <c r="L12" s="127"/>
      <c r="M12" s="131" t="s">
        <v>9</v>
      </c>
      <c r="N12" s="127"/>
      <c r="O12" s="127"/>
      <c r="P12" s="127"/>
      <c r="Q12" s="127"/>
      <c r="R12" s="127"/>
    </row>
    <row r="13" spans="1:18" ht="36.75" customHeight="1" x14ac:dyDescent="0.25">
      <c r="A13" s="387" t="s">
        <v>242</v>
      </c>
      <c r="B13" s="388"/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152"/>
      <c r="O13" s="152"/>
      <c r="P13" s="127"/>
      <c r="Q13" s="127"/>
      <c r="R13" s="127"/>
    </row>
    <row r="14" spans="1:18" ht="16.5" thickBot="1" x14ac:dyDescent="0.3">
      <c r="A14" s="153"/>
      <c r="B14" s="127"/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4"/>
      <c r="N14" s="152"/>
      <c r="O14" s="152"/>
      <c r="P14" s="127"/>
      <c r="Q14" s="127"/>
      <c r="R14" s="127"/>
    </row>
    <row r="15" spans="1:18" ht="32.25" customHeight="1" x14ac:dyDescent="0.25">
      <c r="A15" s="389" t="s">
        <v>52</v>
      </c>
      <c r="B15" s="392" t="s">
        <v>82</v>
      </c>
      <c r="C15" s="392" t="s">
        <v>238</v>
      </c>
      <c r="D15" s="392"/>
      <c r="E15" s="392"/>
      <c r="F15" s="392"/>
      <c r="G15" s="392"/>
      <c r="H15" s="392"/>
      <c r="I15" s="392"/>
      <c r="J15" s="392"/>
      <c r="K15" s="392"/>
      <c r="L15" s="392"/>
      <c r="M15" s="394" t="s">
        <v>18</v>
      </c>
      <c r="N15" s="127"/>
      <c r="O15" s="127"/>
      <c r="P15" s="127"/>
      <c r="Q15" s="127"/>
      <c r="R15" s="127"/>
    </row>
    <row r="16" spans="1:18" x14ac:dyDescent="0.25">
      <c r="A16" s="390"/>
      <c r="B16" s="385"/>
      <c r="C16" s="385" t="s">
        <v>19</v>
      </c>
      <c r="D16" s="385"/>
      <c r="E16" s="385" t="s">
        <v>20</v>
      </c>
      <c r="F16" s="385"/>
      <c r="G16" s="385" t="s">
        <v>21</v>
      </c>
      <c r="H16" s="385"/>
      <c r="I16" s="385" t="s">
        <v>22</v>
      </c>
      <c r="J16" s="385"/>
      <c r="K16" s="385" t="s">
        <v>23</v>
      </c>
      <c r="L16" s="385"/>
      <c r="M16" s="395"/>
      <c r="N16" s="127"/>
      <c r="O16" s="127"/>
      <c r="P16" s="127"/>
      <c r="Q16" s="127"/>
      <c r="R16" s="127"/>
    </row>
    <row r="17" spans="1:19" ht="16.5" thickBot="1" x14ac:dyDescent="0.3">
      <c r="A17" s="391"/>
      <c r="B17" s="393"/>
      <c r="C17" s="155" t="s">
        <v>83</v>
      </c>
      <c r="D17" s="155" t="s">
        <v>84</v>
      </c>
      <c r="E17" s="155" t="s">
        <v>29</v>
      </c>
      <c r="F17" s="155" t="s">
        <v>30</v>
      </c>
      <c r="G17" s="155" t="s">
        <v>29</v>
      </c>
      <c r="H17" s="155" t="s">
        <v>30</v>
      </c>
      <c r="I17" s="155" t="s">
        <v>29</v>
      </c>
      <c r="J17" s="155" t="s">
        <v>30</v>
      </c>
      <c r="K17" s="155" t="s">
        <v>29</v>
      </c>
      <c r="L17" s="155" t="s">
        <v>30</v>
      </c>
      <c r="M17" s="396"/>
      <c r="N17" s="127"/>
      <c r="O17" s="127"/>
      <c r="P17" s="127"/>
      <c r="Q17" s="127"/>
      <c r="R17" s="127"/>
    </row>
    <row r="18" spans="1:19" ht="16.5" thickBot="1" x14ac:dyDescent="0.3">
      <c r="A18" s="213"/>
      <c r="B18" s="214" t="s">
        <v>144</v>
      </c>
      <c r="C18" s="311">
        <f>C19</f>
        <v>27.690826250000001</v>
      </c>
      <c r="D18" s="311">
        <f t="shared" ref="D18:L18" si="0">D19</f>
        <v>3.1329374999999997</v>
      </c>
      <c r="E18" s="312">
        <f t="shared" si="0"/>
        <v>0</v>
      </c>
      <c r="F18" s="312">
        <f t="shared" si="0"/>
        <v>0</v>
      </c>
      <c r="G18" s="312">
        <f t="shared" si="0"/>
        <v>2.5279375000000002</v>
      </c>
      <c r="H18" s="312">
        <f t="shared" si="0"/>
        <v>3.1329374999999997</v>
      </c>
      <c r="I18" s="312">
        <f t="shared" si="0"/>
        <v>2.1878150000000001</v>
      </c>
      <c r="J18" s="312">
        <f t="shared" si="0"/>
        <v>0</v>
      </c>
      <c r="K18" s="312">
        <f t="shared" si="0"/>
        <v>22.975073749999996</v>
      </c>
      <c r="L18" s="312">
        <f t="shared" si="0"/>
        <v>0</v>
      </c>
      <c r="M18" s="215"/>
      <c r="N18" s="127"/>
      <c r="O18" s="127"/>
      <c r="P18" s="127"/>
      <c r="Q18" s="127"/>
      <c r="R18" s="127"/>
    </row>
    <row r="19" spans="1:19" x14ac:dyDescent="0.25">
      <c r="A19" s="216" t="s">
        <v>141</v>
      </c>
      <c r="B19" s="217" t="s">
        <v>142</v>
      </c>
      <c r="C19" s="306">
        <f>SUM(C20,C28,C32:C33,C35)</f>
        <v>27.690826250000001</v>
      </c>
      <c r="D19" s="306">
        <f>SUM(D20,D28,D32:D33,D35)</f>
        <v>3.1329374999999997</v>
      </c>
      <c r="E19" s="306">
        <f>SUM(E20,E28,E32:E33,E35)</f>
        <v>0</v>
      </c>
      <c r="F19" s="306">
        <f t="shared" ref="F19:L19" si="1">SUM(F20,F28,F32:F33,F35)</f>
        <v>0</v>
      </c>
      <c r="G19" s="306">
        <f>SUM(G20,G28,G32:G33,G35)</f>
        <v>2.5279375000000002</v>
      </c>
      <c r="H19" s="306">
        <f t="shared" si="1"/>
        <v>3.1329374999999997</v>
      </c>
      <c r="I19" s="306">
        <f>SUM(I20,I28,I32:I33,I35)</f>
        <v>2.1878150000000001</v>
      </c>
      <c r="J19" s="306">
        <f t="shared" si="1"/>
        <v>0</v>
      </c>
      <c r="K19" s="306">
        <f>SUM(K20,K28,K32:K33,K35)</f>
        <v>22.975073749999996</v>
      </c>
      <c r="L19" s="306">
        <f t="shared" si="1"/>
        <v>0</v>
      </c>
      <c r="M19" s="218"/>
      <c r="N19" s="156"/>
      <c r="O19" s="127"/>
      <c r="P19" s="127"/>
      <c r="Q19" s="157"/>
      <c r="R19" s="158"/>
    </row>
    <row r="20" spans="1:19" x14ac:dyDescent="0.25">
      <c r="A20" s="219" t="s">
        <v>85</v>
      </c>
      <c r="B20" s="211" t="s">
        <v>143</v>
      </c>
      <c r="C20" s="307">
        <f t="shared" ref="C20:L21" si="2">C21</f>
        <v>22.513763374460883</v>
      </c>
      <c r="D20" s="307">
        <f t="shared" si="2"/>
        <v>1.8851368244609277</v>
      </c>
      <c r="E20" s="307">
        <f t="shared" si="2"/>
        <v>0</v>
      </c>
      <c r="F20" s="307">
        <f t="shared" si="2"/>
        <v>0</v>
      </c>
      <c r="G20" s="307">
        <f t="shared" si="2"/>
        <v>1.8577710248203096</v>
      </c>
      <c r="H20" s="307">
        <f t="shared" si="2"/>
        <v>1.8851368244609277</v>
      </c>
      <c r="I20" s="307">
        <f t="shared" si="2"/>
        <v>1.5743356081536426</v>
      </c>
      <c r="J20" s="307">
        <f t="shared" si="2"/>
        <v>0</v>
      </c>
      <c r="K20" s="307">
        <f t="shared" si="2"/>
        <v>19.081656741486931</v>
      </c>
      <c r="L20" s="307">
        <f t="shared" si="2"/>
        <v>0</v>
      </c>
      <c r="M20" s="159"/>
      <c r="N20" s="156"/>
      <c r="O20" s="127"/>
      <c r="P20" s="127"/>
      <c r="Q20" s="134"/>
      <c r="R20" s="127"/>
      <c r="S20" s="127"/>
    </row>
    <row r="21" spans="1:19" x14ac:dyDescent="0.25">
      <c r="A21" s="220" t="s">
        <v>86</v>
      </c>
      <c r="B21" s="212" t="s">
        <v>87</v>
      </c>
      <c r="C21" s="308">
        <f t="shared" si="2"/>
        <v>22.513763374460883</v>
      </c>
      <c r="D21" s="308">
        <f t="shared" si="2"/>
        <v>1.8851368244609277</v>
      </c>
      <c r="E21" s="308">
        <f t="shared" si="2"/>
        <v>0</v>
      </c>
      <c r="F21" s="308">
        <f t="shared" si="2"/>
        <v>0</v>
      </c>
      <c r="G21" s="308">
        <f t="shared" si="2"/>
        <v>1.8577710248203096</v>
      </c>
      <c r="H21" s="308">
        <f t="shared" si="2"/>
        <v>1.8851368244609277</v>
      </c>
      <c r="I21" s="308">
        <f t="shared" si="2"/>
        <v>1.5743356081536426</v>
      </c>
      <c r="J21" s="308">
        <f t="shared" si="2"/>
        <v>0</v>
      </c>
      <c r="K21" s="308">
        <f t="shared" si="2"/>
        <v>19.081656741486931</v>
      </c>
      <c r="L21" s="308">
        <f t="shared" si="2"/>
        <v>0</v>
      </c>
      <c r="M21" s="161"/>
      <c r="N21" s="162"/>
      <c r="O21" s="127"/>
      <c r="P21" s="127"/>
      <c r="Q21" s="164"/>
      <c r="R21" s="165"/>
      <c r="S21" s="164"/>
    </row>
    <row r="22" spans="1:19" x14ac:dyDescent="0.25">
      <c r="A22" s="220" t="s">
        <v>88</v>
      </c>
      <c r="B22" s="212" t="s">
        <v>89</v>
      </c>
      <c r="C22" s="308">
        <f>SUM(E22,G22,I22,K22)</f>
        <v>22.513763374460883</v>
      </c>
      <c r="D22" s="308">
        <f>SUM(F22,H22,J22,L22)</f>
        <v>1.8851368244609277</v>
      </c>
      <c r="E22" s="308">
        <f>'прил. 7.1'!H17-E28-E33</f>
        <v>0</v>
      </c>
      <c r="F22" s="308">
        <v>0</v>
      </c>
      <c r="G22" s="315">
        <v>1.8577710248203096</v>
      </c>
      <c r="H22" s="315">
        <v>1.8851368244609277</v>
      </c>
      <c r="I22" s="315">
        <v>1.5743356081536426</v>
      </c>
      <c r="J22" s="315"/>
      <c r="K22" s="315">
        <f>18.8970512331536+0.18460550833333</f>
        <v>19.081656741486931</v>
      </c>
      <c r="L22" s="308"/>
      <c r="M22" s="166"/>
      <c r="N22" s="167"/>
      <c r="O22" s="127"/>
      <c r="P22" s="127"/>
      <c r="Q22" s="305"/>
      <c r="R22" s="168"/>
      <c r="S22" s="127"/>
    </row>
    <row r="23" spans="1:19" ht="25.5" x14ac:dyDescent="0.25">
      <c r="A23" s="220" t="s">
        <v>90</v>
      </c>
      <c r="B23" s="212" t="s">
        <v>91</v>
      </c>
      <c r="C23" s="308">
        <f>SUM(C24:C25)</f>
        <v>0</v>
      </c>
      <c r="D23" s="308">
        <f>SUM(D24:D25)</f>
        <v>0</v>
      </c>
      <c r="E23" s="308"/>
      <c r="F23" s="308"/>
      <c r="G23" s="308"/>
      <c r="H23" s="308"/>
      <c r="I23" s="308"/>
      <c r="J23" s="308"/>
      <c r="K23" s="308"/>
      <c r="L23" s="308"/>
      <c r="M23" s="166"/>
      <c r="N23" s="167"/>
      <c r="O23" s="127"/>
      <c r="P23" s="127"/>
      <c r="Q23" s="305"/>
      <c r="R23" s="168"/>
      <c r="S23" s="127"/>
    </row>
    <row r="24" spans="1:19" x14ac:dyDescent="0.25">
      <c r="A24" s="220" t="s">
        <v>92</v>
      </c>
      <c r="B24" s="212" t="s">
        <v>93</v>
      </c>
      <c r="C24" s="308">
        <f t="shared" ref="C24:D26" si="3">SUM(E24,G24,I24,K24)</f>
        <v>0</v>
      </c>
      <c r="D24" s="308">
        <f t="shared" si="3"/>
        <v>0</v>
      </c>
      <c r="E24" s="307"/>
      <c r="F24" s="307"/>
      <c r="G24" s="307"/>
      <c r="H24" s="307"/>
      <c r="I24" s="307"/>
      <c r="J24" s="307"/>
      <c r="K24" s="307"/>
      <c r="L24" s="308"/>
      <c r="M24" s="159"/>
      <c r="N24" s="167"/>
      <c r="O24" s="127"/>
      <c r="P24" s="127"/>
      <c r="Q24" s="305"/>
      <c r="R24" s="168"/>
      <c r="S24" s="127"/>
    </row>
    <row r="25" spans="1:19" ht="25.5" x14ac:dyDescent="0.25">
      <c r="A25" s="220" t="s">
        <v>94</v>
      </c>
      <c r="B25" s="212" t="s">
        <v>95</v>
      </c>
      <c r="C25" s="308">
        <f t="shared" si="3"/>
        <v>0</v>
      </c>
      <c r="D25" s="308">
        <f t="shared" si="3"/>
        <v>0</v>
      </c>
      <c r="E25" s="307"/>
      <c r="F25" s="307"/>
      <c r="G25" s="307"/>
      <c r="H25" s="307"/>
      <c r="I25" s="307"/>
      <c r="J25" s="307"/>
      <c r="K25" s="307"/>
      <c r="L25" s="308"/>
      <c r="M25" s="170"/>
      <c r="N25" s="167"/>
      <c r="O25" s="127"/>
      <c r="P25" s="127"/>
      <c r="Q25" s="305"/>
      <c r="R25" s="168"/>
      <c r="S25" s="127"/>
    </row>
    <row r="26" spans="1:19" ht="25.5" x14ac:dyDescent="0.25">
      <c r="A26" s="220" t="s">
        <v>96</v>
      </c>
      <c r="B26" s="212" t="s">
        <v>97</v>
      </c>
      <c r="C26" s="308">
        <f t="shared" si="3"/>
        <v>0</v>
      </c>
      <c r="D26" s="308">
        <f t="shared" si="3"/>
        <v>0</v>
      </c>
      <c r="E26" s="307"/>
      <c r="F26" s="307"/>
      <c r="G26" s="307"/>
      <c r="H26" s="307"/>
      <c r="I26" s="307"/>
      <c r="J26" s="307"/>
      <c r="K26" s="307"/>
      <c r="L26" s="308"/>
      <c r="M26" s="159"/>
      <c r="N26" s="167"/>
      <c r="O26" s="127"/>
      <c r="P26" s="127"/>
      <c r="Q26" s="305"/>
      <c r="R26" s="168"/>
      <c r="S26" s="127"/>
    </row>
    <row r="27" spans="1:19" x14ac:dyDescent="0.25">
      <c r="A27" s="220" t="s">
        <v>98</v>
      </c>
      <c r="B27" s="212" t="s">
        <v>99</v>
      </c>
      <c r="C27" s="308"/>
      <c r="D27" s="308"/>
      <c r="E27" s="307"/>
      <c r="F27" s="307"/>
      <c r="G27" s="307"/>
      <c r="H27" s="307"/>
      <c r="I27" s="307"/>
      <c r="J27" s="307"/>
      <c r="K27" s="307"/>
      <c r="L27" s="308"/>
      <c r="M27" s="159"/>
      <c r="N27" s="167"/>
      <c r="O27" s="127"/>
      <c r="P27" s="127"/>
      <c r="Q27" s="305"/>
      <c r="R27" s="168"/>
      <c r="S27" s="127"/>
    </row>
    <row r="28" spans="1:19" x14ac:dyDescent="0.25">
      <c r="A28" s="221" t="s">
        <v>100</v>
      </c>
      <c r="B28" s="210" t="s">
        <v>117</v>
      </c>
      <c r="C28" s="307">
        <f>SUM(C29:C31)</f>
        <v>0.74653067553907204</v>
      </c>
      <c r="D28" s="307">
        <f>SUM(D29:D31)</f>
        <v>0.74653067553907204</v>
      </c>
      <c r="E28" s="307">
        <f t="shared" ref="E28:K28" si="4">SUM(E29:E31)</f>
        <v>0</v>
      </c>
      <c r="F28" s="307">
        <f>SUM(F29:F31)</f>
        <v>0</v>
      </c>
      <c r="G28" s="307">
        <f t="shared" si="4"/>
        <v>0.248843558513024</v>
      </c>
      <c r="H28" s="307">
        <f>SUM(H29:H31)</f>
        <v>0.74653067553907204</v>
      </c>
      <c r="I28" s="307">
        <f t="shared" si="4"/>
        <v>0.248843558513024</v>
      </c>
      <c r="J28" s="307">
        <f>SUM(J29:J31)</f>
        <v>0</v>
      </c>
      <c r="K28" s="307">
        <f t="shared" si="4"/>
        <v>0.248843558513024</v>
      </c>
      <c r="L28" s="307"/>
      <c r="M28" s="159"/>
      <c r="N28" s="167"/>
      <c r="O28" s="127"/>
      <c r="P28" s="127"/>
      <c r="Q28" s="305"/>
      <c r="R28" s="168"/>
      <c r="S28" s="134"/>
    </row>
    <row r="29" spans="1:19" x14ac:dyDescent="0.25">
      <c r="A29" s="220" t="s">
        <v>101</v>
      </c>
      <c r="B29" s="212" t="s">
        <v>118</v>
      </c>
      <c r="C29" s="308">
        <f>E29+G29+I29+K29</f>
        <v>0.74653067553907204</v>
      </c>
      <c r="D29" s="308">
        <f t="shared" ref="D29:D35" si="5">SUM(F29,H29,J29,L29)</f>
        <v>0.74653067553907204</v>
      </c>
      <c r="E29" s="314"/>
      <c r="F29" s="314"/>
      <c r="G29" s="315">
        <f>'[1]стр.3_3_таблица 2'!$C$19/3</f>
        <v>0.248843558513024</v>
      </c>
      <c r="H29" s="315">
        <v>0.74653067553907204</v>
      </c>
      <c r="I29" s="315">
        <f>'[1]стр.3_3_таблица 2'!$C$19/3</f>
        <v>0.248843558513024</v>
      </c>
      <c r="J29" s="315">
        <v>0</v>
      </c>
      <c r="K29" s="315">
        <f>'[1]стр.3_3_таблица 2'!$C$19/3</f>
        <v>0.248843558513024</v>
      </c>
      <c r="L29" s="308">
        <v>0</v>
      </c>
      <c r="M29" s="161"/>
      <c r="N29" s="162"/>
      <c r="O29" s="127"/>
      <c r="P29" s="127"/>
      <c r="Q29" s="305"/>
      <c r="R29" s="168"/>
      <c r="S29" s="127"/>
    </row>
    <row r="30" spans="1:19" x14ac:dyDescent="0.25">
      <c r="A30" s="220" t="s">
        <v>119</v>
      </c>
      <c r="B30" s="212" t="s">
        <v>89</v>
      </c>
      <c r="C30" s="308">
        <f t="shared" ref="C30:C35" si="6">SUM(E30,G30,I30,K30)</f>
        <v>0</v>
      </c>
      <c r="D30" s="308">
        <f t="shared" si="5"/>
        <v>0</v>
      </c>
      <c r="E30" s="307"/>
      <c r="F30" s="307"/>
      <c r="G30" s="307"/>
      <c r="H30" s="307"/>
      <c r="I30" s="307"/>
      <c r="J30" s="307"/>
      <c r="K30" s="307"/>
      <c r="L30" s="308"/>
      <c r="M30" s="171"/>
      <c r="N30" s="167"/>
      <c r="O30" s="127"/>
      <c r="P30" s="127"/>
      <c r="Q30" s="305"/>
      <c r="R30" s="168"/>
      <c r="S30" s="127"/>
    </row>
    <row r="31" spans="1:19" x14ac:dyDescent="0.25">
      <c r="A31" s="220" t="s">
        <v>102</v>
      </c>
      <c r="B31" s="212" t="s">
        <v>120</v>
      </c>
      <c r="C31" s="308">
        <f t="shared" si="6"/>
        <v>0</v>
      </c>
      <c r="D31" s="308">
        <f t="shared" si="5"/>
        <v>0</v>
      </c>
      <c r="E31" s="307"/>
      <c r="F31" s="307"/>
      <c r="G31" s="307"/>
      <c r="H31" s="307"/>
      <c r="I31" s="307"/>
      <c r="J31" s="307"/>
      <c r="K31" s="307"/>
      <c r="L31" s="308"/>
      <c r="M31" s="159"/>
      <c r="N31" s="167"/>
      <c r="O31" s="127"/>
      <c r="P31" s="127"/>
      <c r="Q31" s="305"/>
      <c r="R31" s="168"/>
      <c r="S31" s="127"/>
    </row>
    <row r="32" spans="1:19" ht="29.25" customHeight="1" x14ac:dyDescent="0.25">
      <c r="A32" s="220" t="s">
        <v>121</v>
      </c>
      <c r="B32" s="212" t="s">
        <v>122</v>
      </c>
      <c r="C32" s="308">
        <f>E32+G32+I32+K32</f>
        <v>0</v>
      </c>
      <c r="D32" s="308">
        <f t="shared" si="5"/>
        <v>0</v>
      </c>
      <c r="E32" s="307"/>
      <c r="F32" s="307"/>
      <c r="G32" s="307"/>
      <c r="H32" s="307"/>
      <c r="I32" s="307"/>
      <c r="J32" s="307"/>
      <c r="K32" s="307"/>
      <c r="L32" s="307"/>
      <c r="M32" s="172"/>
      <c r="N32" s="162"/>
      <c r="O32" s="127"/>
      <c r="P32" s="127"/>
      <c r="Q32" s="305"/>
      <c r="R32" s="168"/>
      <c r="S32" s="127"/>
    </row>
    <row r="33" spans="1:19" ht="13.5" customHeight="1" x14ac:dyDescent="0.25">
      <c r="A33" s="220" t="s">
        <v>103</v>
      </c>
      <c r="B33" s="212" t="s">
        <v>123</v>
      </c>
      <c r="C33" s="307">
        <f t="shared" si="6"/>
        <v>4.4305322000000427</v>
      </c>
      <c r="D33" s="307">
        <f t="shared" si="5"/>
        <v>0.50126999999999999</v>
      </c>
      <c r="E33" s="307"/>
      <c r="F33" s="307"/>
      <c r="G33" s="307">
        <v>0.42132291666666677</v>
      </c>
      <c r="H33" s="316">
        <f>'прил. 7.1'!G17-'прил. 8'!H20-'прил. 8'!H28</f>
        <v>0.50126999999999999</v>
      </c>
      <c r="I33" s="307">
        <v>0.36463583333333333</v>
      </c>
      <c r="J33" s="307"/>
      <c r="K33" s="307">
        <v>3.6445734500000428</v>
      </c>
      <c r="L33" s="307"/>
      <c r="M33" s="159"/>
      <c r="N33" s="156"/>
      <c r="O33" s="127"/>
      <c r="P33" s="127"/>
      <c r="Q33" s="305"/>
      <c r="R33" s="168"/>
      <c r="S33" s="127"/>
    </row>
    <row r="34" spans="1:19" ht="13.5" customHeight="1" x14ac:dyDescent="0.25">
      <c r="A34" s="220" t="s">
        <v>104</v>
      </c>
      <c r="B34" s="212" t="s">
        <v>124</v>
      </c>
      <c r="C34" s="308">
        <f t="shared" si="6"/>
        <v>0</v>
      </c>
      <c r="D34" s="308">
        <f t="shared" si="5"/>
        <v>0</v>
      </c>
      <c r="E34" s="308"/>
      <c r="F34" s="308"/>
      <c r="G34" s="308"/>
      <c r="H34" s="308"/>
      <c r="I34" s="308"/>
      <c r="J34" s="308"/>
      <c r="K34" s="308"/>
      <c r="L34" s="308"/>
      <c r="M34" s="159"/>
      <c r="N34" s="156"/>
      <c r="O34" s="127"/>
      <c r="P34" s="127"/>
      <c r="Q34" s="169"/>
      <c r="R34" s="168"/>
      <c r="S34" s="127"/>
    </row>
    <row r="35" spans="1:19" ht="16.5" thickBot="1" x14ac:dyDescent="0.3">
      <c r="A35" s="222" t="s">
        <v>125</v>
      </c>
      <c r="B35" s="223" t="s">
        <v>126</v>
      </c>
      <c r="C35" s="309">
        <f t="shared" si="6"/>
        <v>0</v>
      </c>
      <c r="D35" s="309">
        <f t="shared" si="5"/>
        <v>0</v>
      </c>
      <c r="E35" s="310"/>
      <c r="F35" s="310"/>
      <c r="G35" s="310"/>
      <c r="H35" s="310"/>
      <c r="I35" s="310"/>
      <c r="J35" s="310"/>
      <c r="K35" s="310"/>
      <c r="L35" s="310"/>
      <c r="M35" s="174"/>
      <c r="N35" s="156"/>
      <c r="O35" s="134"/>
      <c r="P35" s="127"/>
      <c r="Q35" s="169"/>
      <c r="R35" s="168"/>
      <c r="S35" s="127"/>
    </row>
    <row r="36" spans="1:19" x14ac:dyDescent="0.25">
      <c r="A36" s="216" t="s">
        <v>127</v>
      </c>
      <c r="B36" s="217" t="s">
        <v>128</v>
      </c>
      <c r="C36" s="226">
        <f t="shared" ref="C36:C47" si="7">SUM(E36,G36,I36,K36)</f>
        <v>0</v>
      </c>
      <c r="D36" s="226">
        <f t="shared" ref="D36:D47" si="8">SUM(F36,H36,J36,L36)</f>
        <v>0</v>
      </c>
      <c r="E36" s="224"/>
      <c r="F36" s="224"/>
      <c r="G36" s="224"/>
      <c r="H36" s="224"/>
      <c r="I36" s="224"/>
      <c r="J36" s="224"/>
      <c r="K36" s="224"/>
      <c r="L36" s="224"/>
      <c r="M36" s="227"/>
      <c r="N36" s="156"/>
      <c r="O36" s="134"/>
      <c r="P36" s="127"/>
      <c r="Q36" s="169"/>
      <c r="R36" s="168"/>
      <c r="S36" s="127"/>
    </row>
    <row r="37" spans="1:19" x14ac:dyDescent="0.25">
      <c r="A37" s="220" t="s">
        <v>105</v>
      </c>
      <c r="B37" s="212" t="s">
        <v>106</v>
      </c>
      <c r="C37" s="160">
        <f t="shared" si="7"/>
        <v>0</v>
      </c>
      <c r="D37" s="160">
        <f t="shared" si="8"/>
        <v>0</v>
      </c>
      <c r="E37" s="209"/>
      <c r="F37" s="209"/>
      <c r="G37" s="209"/>
      <c r="H37" s="209"/>
      <c r="I37" s="209"/>
      <c r="J37" s="209"/>
      <c r="K37" s="209"/>
      <c r="L37" s="209"/>
      <c r="M37" s="159"/>
      <c r="N37" s="156"/>
      <c r="O37" s="134"/>
      <c r="P37" s="127"/>
      <c r="Q37" s="169"/>
      <c r="R37" s="168"/>
      <c r="S37" s="127"/>
    </row>
    <row r="38" spans="1:19" x14ac:dyDescent="0.25">
      <c r="A38" s="220" t="s">
        <v>107</v>
      </c>
      <c r="B38" s="212" t="s">
        <v>108</v>
      </c>
      <c r="C38" s="160">
        <f t="shared" si="7"/>
        <v>0</v>
      </c>
      <c r="D38" s="160">
        <f t="shared" si="8"/>
        <v>0</v>
      </c>
      <c r="E38" s="209"/>
      <c r="F38" s="209"/>
      <c r="G38" s="209"/>
      <c r="H38" s="209"/>
      <c r="I38" s="209"/>
      <c r="J38" s="209"/>
      <c r="K38" s="209"/>
      <c r="L38" s="209"/>
      <c r="M38" s="159"/>
      <c r="N38" s="156"/>
      <c r="O38" s="134"/>
      <c r="P38" s="127"/>
      <c r="Q38" s="169"/>
      <c r="R38" s="168"/>
      <c r="S38" s="127"/>
    </row>
    <row r="39" spans="1:19" x14ac:dyDescent="0.25">
      <c r="A39" s="220" t="s">
        <v>109</v>
      </c>
      <c r="B39" s="212" t="s">
        <v>129</v>
      </c>
      <c r="C39" s="160">
        <f t="shared" si="7"/>
        <v>0</v>
      </c>
      <c r="D39" s="160">
        <f t="shared" si="8"/>
        <v>0</v>
      </c>
      <c r="E39" s="209"/>
      <c r="F39" s="209"/>
      <c r="G39" s="209"/>
      <c r="H39" s="209"/>
      <c r="I39" s="209"/>
      <c r="J39" s="209"/>
      <c r="K39" s="209"/>
      <c r="L39" s="209"/>
      <c r="M39" s="159"/>
      <c r="N39" s="156"/>
      <c r="O39" s="134"/>
      <c r="P39" s="127"/>
      <c r="Q39" s="169"/>
      <c r="R39" s="168"/>
      <c r="S39" s="127"/>
    </row>
    <row r="40" spans="1:19" x14ac:dyDescent="0.25">
      <c r="A40" s="220" t="s">
        <v>110</v>
      </c>
      <c r="B40" s="212" t="s">
        <v>130</v>
      </c>
      <c r="C40" s="160">
        <f t="shared" si="7"/>
        <v>0</v>
      </c>
      <c r="D40" s="160">
        <f t="shared" si="8"/>
        <v>0</v>
      </c>
      <c r="E40" s="209"/>
      <c r="F40" s="209"/>
      <c r="G40" s="209"/>
      <c r="H40" s="209"/>
      <c r="I40" s="209"/>
      <c r="J40" s="209"/>
      <c r="K40" s="209"/>
      <c r="L40" s="209"/>
      <c r="M40" s="159"/>
      <c r="N40" s="156"/>
      <c r="O40" s="134"/>
      <c r="P40" s="127"/>
      <c r="Q40" s="169"/>
      <c r="R40" s="168"/>
      <c r="S40" s="127"/>
    </row>
    <row r="41" spans="1:19" x14ac:dyDescent="0.25">
      <c r="A41" s="220" t="s">
        <v>111</v>
      </c>
      <c r="B41" s="212" t="s">
        <v>131</v>
      </c>
      <c r="C41" s="160">
        <f t="shared" si="7"/>
        <v>0</v>
      </c>
      <c r="D41" s="160">
        <f t="shared" si="8"/>
        <v>0</v>
      </c>
      <c r="E41" s="209"/>
      <c r="F41" s="209"/>
      <c r="G41" s="209"/>
      <c r="H41" s="209"/>
      <c r="I41" s="209"/>
      <c r="J41" s="209"/>
      <c r="K41" s="209"/>
      <c r="L41" s="209"/>
      <c r="M41" s="159"/>
      <c r="N41" s="156"/>
      <c r="O41" s="134"/>
      <c r="P41" s="127"/>
      <c r="Q41" s="169"/>
      <c r="R41" s="168"/>
      <c r="S41" s="127"/>
    </row>
    <row r="42" spans="1:19" x14ac:dyDescent="0.25">
      <c r="A42" s="220" t="s">
        <v>132</v>
      </c>
      <c r="B42" s="212" t="s">
        <v>133</v>
      </c>
      <c r="C42" s="160">
        <f t="shared" si="7"/>
        <v>0</v>
      </c>
      <c r="D42" s="160">
        <f t="shared" si="8"/>
        <v>0</v>
      </c>
      <c r="E42" s="209"/>
      <c r="F42" s="209"/>
      <c r="G42" s="209"/>
      <c r="H42" s="209"/>
      <c r="I42" s="209"/>
      <c r="J42" s="209"/>
      <c r="K42" s="209"/>
      <c r="L42" s="209"/>
      <c r="M42" s="159"/>
      <c r="N42" s="156"/>
      <c r="O42" s="134"/>
      <c r="P42" s="127"/>
      <c r="Q42" s="169"/>
      <c r="R42" s="168"/>
      <c r="S42" s="127"/>
    </row>
    <row r="43" spans="1:19" ht="25.5" x14ac:dyDescent="0.25">
      <c r="A43" s="220" t="s">
        <v>134</v>
      </c>
      <c r="B43" s="212" t="s">
        <v>135</v>
      </c>
      <c r="C43" s="160">
        <f t="shared" si="7"/>
        <v>0</v>
      </c>
      <c r="D43" s="160">
        <f t="shared" si="8"/>
        <v>0</v>
      </c>
      <c r="E43" s="209"/>
      <c r="F43" s="209"/>
      <c r="G43" s="209"/>
      <c r="H43" s="209"/>
      <c r="I43" s="209"/>
      <c r="J43" s="209"/>
      <c r="K43" s="209"/>
      <c r="L43" s="209"/>
      <c r="M43" s="159"/>
      <c r="N43" s="156"/>
      <c r="O43" s="134"/>
      <c r="P43" s="127"/>
      <c r="Q43" s="169"/>
      <c r="R43" s="168"/>
      <c r="S43" s="127"/>
    </row>
    <row r="44" spans="1:19" ht="25.5" x14ac:dyDescent="0.25">
      <c r="A44" s="220" t="s">
        <v>136</v>
      </c>
      <c r="B44" s="212" t="s">
        <v>137</v>
      </c>
      <c r="C44" s="160">
        <f t="shared" si="7"/>
        <v>0</v>
      </c>
      <c r="D44" s="160">
        <f t="shared" si="8"/>
        <v>0</v>
      </c>
      <c r="E44" s="209"/>
      <c r="F44" s="209"/>
      <c r="G44" s="209"/>
      <c r="H44" s="209"/>
      <c r="I44" s="209"/>
      <c r="J44" s="209"/>
      <c r="K44" s="209"/>
      <c r="L44" s="209"/>
      <c r="M44" s="159"/>
      <c r="N44" s="156"/>
      <c r="O44" s="134"/>
      <c r="P44" s="127"/>
      <c r="Q44" s="169"/>
      <c r="R44" s="168"/>
      <c r="S44" s="127"/>
    </row>
    <row r="45" spans="1:19" ht="38.25" x14ac:dyDescent="0.25">
      <c r="A45" s="220" t="s">
        <v>138</v>
      </c>
      <c r="B45" s="212" t="s">
        <v>139</v>
      </c>
      <c r="C45" s="160">
        <f t="shared" si="7"/>
        <v>0</v>
      </c>
      <c r="D45" s="160">
        <f t="shared" si="8"/>
        <v>0</v>
      </c>
      <c r="E45" s="209"/>
      <c r="F45" s="209"/>
      <c r="G45" s="209"/>
      <c r="H45" s="209"/>
      <c r="I45" s="209"/>
      <c r="J45" s="209"/>
      <c r="K45" s="209"/>
      <c r="L45" s="209"/>
      <c r="M45" s="159"/>
      <c r="N45" s="156"/>
      <c r="O45" s="134"/>
      <c r="P45" s="127"/>
      <c r="Q45" s="169"/>
      <c r="R45" s="168"/>
      <c r="S45" s="127"/>
    </row>
    <row r="46" spans="1:19" x14ac:dyDescent="0.25">
      <c r="A46" s="220" t="s">
        <v>112</v>
      </c>
      <c r="B46" s="212" t="s">
        <v>113</v>
      </c>
      <c r="C46" s="160">
        <f t="shared" si="7"/>
        <v>0</v>
      </c>
      <c r="D46" s="160">
        <f t="shared" si="8"/>
        <v>0</v>
      </c>
      <c r="E46" s="209"/>
      <c r="F46" s="209"/>
      <c r="G46" s="209"/>
      <c r="H46" s="209"/>
      <c r="I46" s="209"/>
      <c r="J46" s="209"/>
      <c r="K46" s="209"/>
      <c r="L46" s="209"/>
      <c r="M46" s="159"/>
      <c r="N46" s="156"/>
      <c r="O46" s="134"/>
      <c r="P46" s="127"/>
      <c r="Q46" s="169"/>
      <c r="R46" s="168"/>
      <c r="S46" s="127"/>
    </row>
    <row r="47" spans="1:19" ht="26.25" thickBot="1" x14ac:dyDescent="0.3">
      <c r="A47" s="222" t="s">
        <v>114</v>
      </c>
      <c r="B47" s="223" t="s">
        <v>140</v>
      </c>
      <c r="C47" s="173">
        <f t="shared" si="7"/>
        <v>0</v>
      </c>
      <c r="D47" s="225">
        <f t="shared" si="8"/>
        <v>0</v>
      </c>
      <c r="E47" s="173"/>
      <c r="F47" s="173"/>
      <c r="G47" s="173"/>
      <c r="H47" s="173"/>
      <c r="I47" s="173"/>
      <c r="J47" s="173"/>
      <c r="K47" s="173"/>
      <c r="L47" s="173"/>
      <c r="M47" s="174"/>
      <c r="N47" s="156"/>
      <c r="O47" s="134"/>
      <c r="P47" s="127"/>
      <c r="Q47" s="169"/>
      <c r="R47" s="168"/>
      <c r="S47" s="127"/>
    </row>
    <row r="48" spans="1:19" ht="8.25" customHeight="1" x14ac:dyDescent="0.25">
      <c r="A48" s="175"/>
      <c r="B48" s="176"/>
      <c r="C48" s="177"/>
      <c r="D48" s="178"/>
      <c r="E48" s="177"/>
      <c r="F48" s="177"/>
      <c r="G48" s="179"/>
      <c r="H48" s="179"/>
      <c r="I48" s="179"/>
      <c r="J48" s="179"/>
      <c r="K48" s="179"/>
      <c r="L48" s="179"/>
      <c r="M48" s="179"/>
      <c r="N48" s="127"/>
      <c r="O48" s="127"/>
      <c r="P48" s="127"/>
      <c r="Q48" s="127"/>
      <c r="R48" s="127"/>
      <c r="S48" s="127"/>
    </row>
    <row r="49" spans="1:19" x14ac:dyDescent="0.25">
      <c r="A49" s="175" t="s">
        <v>115</v>
      </c>
      <c r="B49" s="127"/>
      <c r="C49" s="180"/>
      <c r="D49" s="181"/>
      <c r="E49" s="182"/>
      <c r="F49" s="183"/>
      <c r="G49" s="182"/>
      <c r="H49" s="183"/>
      <c r="I49" s="182"/>
      <c r="J49" s="183"/>
      <c r="K49" s="182"/>
      <c r="L49" s="183"/>
      <c r="M49" s="134"/>
      <c r="N49" s="127"/>
      <c r="O49" s="184"/>
      <c r="P49" s="127"/>
      <c r="Q49" s="127"/>
      <c r="R49" s="127"/>
      <c r="S49" s="127"/>
    </row>
    <row r="50" spans="1:19" x14ac:dyDescent="0.25">
      <c r="A50" s="175" t="s">
        <v>116</v>
      </c>
      <c r="B50" s="127"/>
      <c r="C50" s="180"/>
      <c r="D50" s="185"/>
      <c r="E50" s="182"/>
      <c r="F50" s="186"/>
      <c r="G50" s="182"/>
      <c r="H50" s="186"/>
      <c r="I50" s="182"/>
      <c r="J50" s="186"/>
      <c r="K50" s="182"/>
      <c r="L50" s="187"/>
      <c r="M50" s="127"/>
      <c r="N50" s="127"/>
      <c r="O50" s="127"/>
      <c r="P50" s="127"/>
      <c r="Q50" s="127"/>
      <c r="R50" s="127"/>
      <c r="S50" s="127"/>
    </row>
    <row r="51" spans="1:19" x14ac:dyDescent="0.25">
      <c r="A51" s="175"/>
      <c r="B51" s="127"/>
      <c r="C51" s="188"/>
      <c r="D51" s="182"/>
      <c r="E51" s="182"/>
      <c r="F51" s="186"/>
      <c r="G51" s="182"/>
      <c r="H51" s="186"/>
      <c r="I51" s="182"/>
      <c r="J51" s="186"/>
      <c r="K51" s="182"/>
      <c r="L51" s="182"/>
      <c r="M51" s="127"/>
      <c r="N51" s="127"/>
      <c r="O51" s="127"/>
      <c r="P51" s="127"/>
      <c r="Q51" s="127"/>
      <c r="R51" s="127"/>
      <c r="S51" s="127"/>
    </row>
    <row r="52" spans="1:19" x14ac:dyDescent="0.25">
      <c r="C52" s="189"/>
      <c r="D52" s="189"/>
      <c r="E52" s="189"/>
      <c r="F52" s="186"/>
      <c r="G52" s="189"/>
      <c r="H52" s="186"/>
      <c r="I52" s="189"/>
      <c r="J52" s="186"/>
      <c r="K52" s="189"/>
      <c r="L52" s="189"/>
      <c r="M52" s="134"/>
    </row>
    <row r="53" spans="1:19" x14ac:dyDescent="0.25">
      <c r="C53" s="189"/>
      <c r="D53" s="190"/>
      <c r="E53" s="191"/>
      <c r="F53" s="192"/>
      <c r="G53" s="191"/>
      <c r="H53" s="192"/>
      <c r="I53" s="180"/>
      <c r="J53" s="192"/>
      <c r="K53" s="180"/>
      <c r="L53" s="180"/>
      <c r="M53" s="134"/>
    </row>
    <row r="54" spans="1:19" x14ac:dyDescent="0.25">
      <c r="C54" s="180"/>
      <c r="D54" s="193"/>
      <c r="E54" s="182"/>
      <c r="F54" s="194"/>
      <c r="G54" s="180"/>
      <c r="H54" s="195"/>
      <c r="I54" s="180"/>
      <c r="J54" s="180"/>
      <c r="K54" s="182"/>
      <c r="L54" s="180"/>
    </row>
    <row r="55" spans="1:19" x14ac:dyDescent="0.25">
      <c r="C55" s="191"/>
      <c r="D55" s="193"/>
      <c r="E55" s="180"/>
      <c r="F55" s="194"/>
      <c r="G55" s="191"/>
      <c r="H55" s="180"/>
      <c r="I55" s="180"/>
      <c r="J55" s="180"/>
      <c r="K55" s="180"/>
      <c r="L55" s="180"/>
    </row>
    <row r="56" spans="1:19" x14ac:dyDescent="0.25">
      <c r="C56" s="196"/>
      <c r="D56" s="197"/>
      <c r="E56" s="198"/>
      <c r="F56" s="199"/>
      <c r="G56" s="191"/>
      <c r="H56" s="180"/>
      <c r="I56" s="191"/>
      <c r="J56" s="180"/>
      <c r="K56" s="191"/>
      <c r="L56" s="180"/>
    </row>
    <row r="57" spans="1:19" x14ac:dyDescent="0.25">
      <c r="C57" s="180"/>
      <c r="D57" s="197"/>
      <c r="E57" s="180"/>
      <c r="F57" s="200"/>
      <c r="G57" s="195"/>
      <c r="H57" s="180"/>
      <c r="I57" s="195"/>
      <c r="J57" s="180"/>
      <c r="K57" s="180"/>
      <c r="L57" s="180"/>
    </row>
    <row r="58" spans="1:19" x14ac:dyDescent="0.25">
      <c r="C58" s="180"/>
      <c r="D58" s="197"/>
      <c r="E58" s="180"/>
      <c r="F58" s="194"/>
      <c r="G58" s="180"/>
      <c r="H58" s="180"/>
      <c r="I58" s="180"/>
      <c r="J58" s="180"/>
      <c r="K58" s="180"/>
      <c r="L58" s="180"/>
    </row>
    <row r="59" spans="1:19" x14ac:dyDescent="0.25">
      <c r="C59" s="180"/>
      <c r="D59" s="190"/>
      <c r="E59" s="180"/>
      <c r="F59" s="199"/>
      <c r="G59" s="180"/>
      <c r="H59" s="201"/>
      <c r="I59" s="180"/>
      <c r="J59" s="180"/>
      <c r="K59" s="180"/>
      <c r="L59" s="180"/>
    </row>
    <row r="60" spans="1:19" x14ac:dyDescent="0.25">
      <c r="C60" s="180"/>
      <c r="D60" s="190"/>
      <c r="E60" s="180"/>
      <c r="F60" s="199"/>
      <c r="G60" s="180"/>
      <c r="H60" s="180"/>
      <c r="I60" s="180"/>
      <c r="J60" s="180"/>
      <c r="K60" s="180"/>
      <c r="L60" s="180"/>
    </row>
    <row r="61" spans="1:19" x14ac:dyDescent="0.25">
      <c r="C61" s="180"/>
      <c r="D61" s="190"/>
      <c r="E61" s="180"/>
      <c r="F61" s="199"/>
      <c r="G61" s="180"/>
      <c r="H61" s="180"/>
      <c r="I61" s="180"/>
      <c r="J61" s="180"/>
      <c r="K61" s="180"/>
      <c r="L61" s="180"/>
    </row>
    <row r="62" spans="1:19" x14ac:dyDescent="0.25">
      <c r="C62" s="180"/>
      <c r="D62" s="190"/>
      <c r="E62" s="180"/>
      <c r="F62" s="199"/>
      <c r="G62" s="180"/>
      <c r="H62" s="180"/>
      <c r="I62" s="180"/>
      <c r="J62" s="180"/>
      <c r="K62" s="180"/>
      <c r="L62" s="180"/>
    </row>
    <row r="63" spans="1:19" x14ac:dyDescent="0.25">
      <c r="C63" s="180"/>
      <c r="D63" s="190"/>
      <c r="E63" s="180"/>
      <c r="F63" s="199"/>
      <c r="G63" s="180"/>
      <c r="H63" s="180"/>
      <c r="I63" s="180"/>
      <c r="J63" s="180"/>
      <c r="K63" s="180"/>
      <c r="L63" s="180"/>
    </row>
    <row r="64" spans="1:19" x14ac:dyDescent="0.25">
      <c r="C64" s="180"/>
      <c r="D64" s="190"/>
      <c r="E64" s="180"/>
      <c r="F64" s="199"/>
      <c r="G64" s="180"/>
      <c r="H64" s="180"/>
      <c r="I64" s="180"/>
      <c r="J64" s="180"/>
      <c r="K64" s="180"/>
      <c r="L64" s="180"/>
    </row>
    <row r="65" spans="3:12" x14ac:dyDescent="0.25">
      <c r="C65" s="202"/>
      <c r="D65" s="176"/>
      <c r="E65" s="202"/>
      <c r="F65" s="202"/>
      <c r="G65" s="202"/>
      <c r="H65" s="202"/>
      <c r="I65" s="202"/>
      <c r="J65" s="202"/>
      <c r="K65" s="202"/>
      <c r="L65" s="202"/>
    </row>
    <row r="67" spans="3:12" x14ac:dyDescent="0.25">
      <c r="C67" s="127"/>
      <c r="D67" s="127"/>
      <c r="E67" s="127"/>
      <c r="F67" s="202"/>
      <c r="G67" s="202"/>
      <c r="H67" s="202"/>
      <c r="I67" s="202"/>
      <c r="J67" s="202"/>
      <c r="K67" s="202"/>
      <c r="L67" s="202"/>
    </row>
    <row r="68" spans="3:12" x14ac:dyDescent="0.25">
      <c r="C68" s="127"/>
      <c r="D68" s="127"/>
      <c r="E68" s="127"/>
      <c r="F68" s="128"/>
      <c r="G68" s="127"/>
      <c r="H68" s="180"/>
      <c r="I68" s="180"/>
      <c r="J68" s="180"/>
      <c r="K68" s="180"/>
      <c r="L68" s="180"/>
    </row>
    <row r="69" spans="3:12" x14ac:dyDescent="0.25">
      <c r="C69" s="180"/>
      <c r="D69" s="190"/>
      <c r="E69" s="180"/>
      <c r="F69" s="199"/>
      <c r="G69" s="180"/>
      <c r="H69" s="180"/>
      <c r="I69" s="180"/>
      <c r="J69" s="180"/>
      <c r="K69" s="180"/>
      <c r="L69" s="180"/>
    </row>
    <row r="70" spans="3:12" x14ac:dyDescent="0.25">
      <c r="C70" s="180"/>
      <c r="D70" s="190"/>
      <c r="E70" s="180"/>
      <c r="F70" s="199"/>
      <c r="G70" s="180"/>
      <c r="H70" s="180"/>
      <c r="I70" s="180"/>
      <c r="J70" s="180"/>
      <c r="K70" s="180"/>
      <c r="L70" s="180"/>
    </row>
    <row r="72" spans="3:12" x14ac:dyDescent="0.25">
      <c r="C72" s="127"/>
      <c r="D72" s="127"/>
      <c r="E72" s="127"/>
      <c r="F72" s="203"/>
      <c r="G72" s="204"/>
      <c r="H72" s="204"/>
      <c r="I72" s="127"/>
      <c r="J72" s="127"/>
      <c r="K72" s="127"/>
      <c r="L72" s="127"/>
    </row>
    <row r="73" spans="3:12" x14ac:dyDescent="0.25">
      <c r="C73" s="205"/>
      <c r="D73" s="127"/>
      <c r="E73" s="127"/>
      <c r="F73" s="206"/>
      <c r="G73" s="127"/>
      <c r="H73" s="207"/>
      <c r="I73" s="207"/>
      <c r="J73" s="207"/>
      <c r="K73" s="127"/>
      <c r="L73" s="208"/>
    </row>
    <row r="74" spans="3:12" x14ac:dyDescent="0.25">
      <c r="C74" s="153"/>
      <c r="D74" s="127"/>
      <c r="E74" s="127"/>
      <c r="F74" s="128"/>
      <c r="G74" s="127"/>
      <c r="H74" s="153"/>
      <c r="I74" s="127"/>
      <c r="J74" s="127"/>
      <c r="K74" s="127"/>
      <c r="L74" s="127"/>
    </row>
  </sheetData>
  <mergeCells count="11">
    <mergeCell ref="K16:L16"/>
    <mergeCell ref="N5:O5"/>
    <mergeCell ref="A13:M13"/>
    <mergeCell ref="A15:A17"/>
    <mergeCell ref="B15:B17"/>
    <mergeCell ref="C15:L15"/>
    <mergeCell ref="M15:M17"/>
    <mergeCell ref="C16:D16"/>
    <mergeCell ref="E16:F16"/>
    <mergeCell ref="G16:H16"/>
    <mergeCell ref="I16:J16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7"/>
  <sheetViews>
    <sheetView topLeftCell="A38" zoomScale="55" zoomScaleNormal="55" workbookViewId="0">
      <selection activeCell="G79" sqref="G79"/>
    </sheetView>
  </sheetViews>
  <sheetFormatPr defaultColWidth="16" defaultRowHeight="15.75" x14ac:dyDescent="0.25"/>
  <cols>
    <col min="1" max="1" width="23.28515625" style="236" customWidth="1"/>
    <col min="2" max="2" width="78.140625" style="236" customWidth="1"/>
    <col min="3" max="4" width="23.28515625" style="236" customWidth="1"/>
    <col min="5" max="6" width="23.28515625" style="237" customWidth="1"/>
    <col min="7" max="8" width="16.5703125" style="236" customWidth="1"/>
    <col min="9" max="9" width="20.140625" style="237" customWidth="1"/>
    <col min="10" max="10" width="28.42578125" style="236" customWidth="1"/>
    <col min="11" max="16384" width="16" style="233"/>
  </cols>
  <sheetData>
    <row r="1" spans="1:10" x14ac:dyDescent="0.2">
      <c r="A1" s="228"/>
      <c r="B1" s="228"/>
      <c r="C1" s="228"/>
      <c r="D1" s="228"/>
      <c r="E1" s="229"/>
      <c r="F1" s="230"/>
      <c r="G1" s="230"/>
      <c r="H1" s="231"/>
      <c r="I1" s="232"/>
      <c r="J1" s="232"/>
    </row>
    <row r="2" spans="1:10" x14ac:dyDescent="0.25">
      <c r="A2" s="228"/>
      <c r="B2" s="228"/>
      <c r="C2" s="228"/>
      <c r="D2" s="228"/>
      <c r="E2" s="229"/>
      <c r="F2" s="230"/>
      <c r="G2" s="230"/>
      <c r="H2" s="231"/>
      <c r="I2" s="232"/>
      <c r="J2" s="234" t="s">
        <v>145</v>
      </c>
    </row>
    <row r="3" spans="1:10" x14ac:dyDescent="0.25">
      <c r="A3" s="228"/>
      <c r="B3" s="228"/>
      <c r="C3" s="228"/>
      <c r="D3" s="228"/>
      <c r="E3" s="229"/>
      <c r="F3" s="230"/>
      <c r="G3" s="230"/>
      <c r="H3" s="231"/>
      <c r="I3" s="232"/>
      <c r="J3" s="234" t="s">
        <v>4</v>
      </c>
    </row>
    <row r="4" spans="1:10" x14ac:dyDescent="0.2">
      <c r="A4" s="228"/>
      <c r="B4" s="228"/>
      <c r="C4" s="228"/>
      <c r="D4" s="228"/>
      <c r="E4" s="229"/>
      <c r="F4" s="230"/>
      <c r="G4" s="230"/>
      <c r="H4" s="231"/>
      <c r="I4" s="232"/>
      <c r="J4" s="235" t="s">
        <v>5</v>
      </c>
    </row>
    <row r="5" spans="1:10" x14ac:dyDescent="0.2">
      <c r="A5" s="228"/>
      <c r="B5" s="228"/>
      <c r="C5" s="228"/>
      <c r="D5" s="228"/>
      <c r="E5" s="229"/>
      <c r="F5" s="230"/>
      <c r="G5" s="230"/>
      <c r="H5" s="231"/>
      <c r="I5" s="232"/>
      <c r="J5" s="235" t="s">
        <v>6</v>
      </c>
    </row>
    <row r="6" spans="1:10" x14ac:dyDescent="0.25">
      <c r="A6" s="228"/>
      <c r="B6" s="228"/>
      <c r="C6" s="228"/>
      <c r="D6" s="228"/>
      <c r="E6" s="229"/>
      <c r="F6" s="230"/>
      <c r="G6" s="230"/>
      <c r="H6" s="231"/>
      <c r="I6" s="232"/>
      <c r="J6" s="234" t="s">
        <v>8</v>
      </c>
    </row>
    <row r="7" spans="1:10" x14ac:dyDescent="0.25">
      <c r="A7" s="228"/>
      <c r="B7" s="228"/>
      <c r="C7" s="228"/>
      <c r="D7" s="228"/>
      <c r="E7" s="229"/>
      <c r="F7" s="230"/>
      <c r="G7" s="230"/>
      <c r="H7" s="231"/>
      <c r="I7" s="232"/>
      <c r="J7" s="234" t="s">
        <v>9</v>
      </c>
    </row>
    <row r="8" spans="1:10" x14ac:dyDescent="0.25">
      <c r="A8" s="228"/>
      <c r="B8" s="228"/>
      <c r="C8" s="228"/>
      <c r="D8" s="228"/>
      <c r="E8" s="229"/>
      <c r="F8" s="230"/>
      <c r="G8" s="230"/>
      <c r="H8" s="231"/>
      <c r="I8" s="232"/>
      <c r="J8" s="234"/>
    </row>
    <row r="9" spans="1:10" s="239" customFormat="1" x14ac:dyDescent="0.25">
      <c r="A9" s="236"/>
      <c r="B9" s="236"/>
      <c r="C9" s="236"/>
      <c r="D9" s="236"/>
      <c r="E9" s="237"/>
      <c r="F9" s="237"/>
      <c r="G9" s="236"/>
      <c r="H9" s="236"/>
      <c r="I9" s="237"/>
      <c r="J9" s="238" t="s">
        <v>146</v>
      </c>
    </row>
    <row r="10" spans="1:10" s="239" customFormat="1" x14ac:dyDescent="0.25">
      <c r="A10" s="236"/>
      <c r="B10" s="236"/>
      <c r="C10" s="236"/>
      <c r="D10" s="236"/>
      <c r="E10" s="237"/>
      <c r="F10" s="237"/>
      <c r="G10" s="236"/>
      <c r="H10" s="236"/>
      <c r="I10" s="237"/>
      <c r="J10" s="238" t="s">
        <v>1</v>
      </c>
    </row>
    <row r="11" spans="1:10" s="239" customFormat="1" x14ac:dyDescent="0.25">
      <c r="A11" s="236"/>
      <c r="B11" s="236"/>
      <c r="C11" s="236"/>
      <c r="D11" s="236"/>
      <c r="E11" s="237"/>
      <c r="F11" s="237"/>
      <c r="G11" s="236"/>
      <c r="H11" s="236"/>
      <c r="I11" s="237"/>
      <c r="J11" s="238" t="s">
        <v>2</v>
      </c>
    </row>
    <row r="12" spans="1:10" s="239" customFormat="1" ht="18.75" customHeight="1" x14ac:dyDescent="0.2">
      <c r="C12" s="240" t="s">
        <v>147</v>
      </c>
    </row>
    <row r="13" spans="1:10" s="239" customFormat="1" ht="19.5" customHeight="1" x14ac:dyDescent="0.2">
      <c r="C13" s="240" t="s">
        <v>148</v>
      </c>
    </row>
    <row r="15" spans="1:10" s="239" customFormat="1" x14ac:dyDescent="0.25">
      <c r="A15" s="241" t="s">
        <v>149</v>
      </c>
    </row>
    <row r="16" spans="1:10" s="239" customFormat="1" ht="75.75" customHeight="1" x14ac:dyDescent="0.2">
      <c r="A16" s="294" t="s">
        <v>36</v>
      </c>
      <c r="B16" s="397" t="str">
        <f>'прил. 7.1'!C18</f>
        <v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v>
      </c>
      <c r="C16" s="397"/>
      <c r="D16" s="397"/>
      <c r="E16" s="397"/>
      <c r="F16" s="397"/>
      <c r="G16" s="397"/>
      <c r="H16" s="397"/>
      <c r="I16" s="397"/>
      <c r="J16" s="397"/>
    </row>
    <row r="17" spans="1:10" s="239" customFormat="1" x14ac:dyDescent="0.25">
      <c r="A17" s="241" t="s">
        <v>150</v>
      </c>
      <c r="B17" s="241"/>
      <c r="C17" s="241"/>
      <c r="D17" s="241"/>
      <c r="E17" s="241"/>
      <c r="F17" s="241"/>
      <c r="G17" s="241"/>
      <c r="H17" s="241"/>
      <c r="I17" s="241"/>
      <c r="J17" s="241"/>
    </row>
    <row r="18" spans="1:10" s="239" customFormat="1" x14ac:dyDescent="0.25">
      <c r="A18" s="236" t="s">
        <v>151</v>
      </c>
      <c r="B18" s="241"/>
      <c r="C18" s="241"/>
      <c r="D18" s="241"/>
      <c r="E18" s="241"/>
      <c r="F18" s="241"/>
      <c r="G18" s="241"/>
      <c r="H18" s="241"/>
      <c r="I18" s="241"/>
      <c r="J18" s="241"/>
    </row>
    <row r="19" spans="1:10" s="239" customFormat="1" x14ac:dyDescent="0.25">
      <c r="A19" s="243" t="s">
        <v>152</v>
      </c>
      <c r="B19" s="243" t="str">
        <f>B59</f>
        <v>II квартал 2024 год</v>
      </c>
      <c r="C19" s="244"/>
      <c r="D19" s="244"/>
      <c r="E19" s="245"/>
      <c r="F19" s="245"/>
      <c r="G19" s="244"/>
      <c r="H19" s="244"/>
      <c r="I19" s="245"/>
      <c r="J19" s="244"/>
    </row>
    <row r="20" spans="1:10" s="239" customFormat="1" x14ac:dyDescent="0.25">
      <c r="A20" s="243" t="s">
        <v>153</v>
      </c>
      <c r="B20" s="243" t="str">
        <f>B60</f>
        <v>30.06.2024г.</v>
      </c>
      <c r="C20" s="244"/>
      <c r="D20" s="244"/>
      <c r="E20" s="245"/>
      <c r="F20" s="245"/>
      <c r="G20" s="244"/>
      <c r="H20" s="244"/>
      <c r="I20" s="245"/>
      <c r="J20" s="244"/>
    </row>
    <row r="21" spans="1:10" s="246" customFormat="1" x14ac:dyDescent="0.25">
      <c r="A21" s="243"/>
      <c r="B21" s="243"/>
      <c r="C21" s="244"/>
      <c r="D21" s="244"/>
      <c r="E21" s="245"/>
      <c r="F21" s="245"/>
      <c r="G21" s="244"/>
      <c r="H21" s="244"/>
      <c r="I21" s="245"/>
      <c r="J21" s="244"/>
    </row>
    <row r="22" spans="1:10" s="248" customFormat="1" ht="101.25" customHeight="1" x14ac:dyDescent="0.2">
      <c r="A22" s="247" t="s">
        <v>154</v>
      </c>
      <c r="B22" s="247" t="s">
        <v>155</v>
      </c>
      <c r="C22" s="247" t="s">
        <v>156</v>
      </c>
      <c r="D22" s="247" t="s">
        <v>156</v>
      </c>
      <c r="E22" s="247" t="s">
        <v>156</v>
      </c>
      <c r="F22" s="247" t="s">
        <v>156</v>
      </c>
      <c r="G22" s="247" t="s">
        <v>157</v>
      </c>
      <c r="H22" s="247" t="s">
        <v>158</v>
      </c>
      <c r="I22" s="247" t="s">
        <v>159</v>
      </c>
      <c r="J22" s="247" t="s">
        <v>160</v>
      </c>
    </row>
    <row r="23" spans="1:10" s="248" customFormat="1" x14ac:dyDescent="0.2">
      <c r="A23" s="247"/>
      <c r="B23" s="247"/>
      <c r="C23" s="247" t="s">
        <v>161</v>
      </c>
      <c r="D23" s="247" t="s">
        <v>161</v>
      </c>
      <c r="E23" s="247" t="s">
        <v>162</v>
      </c>
      <c r="F23" s="247" t="s">
        <v>162</v>
      </c>
      <c r="G23" s="247"/>
      <c r="H23" s="247"/>
      <c r="I23" s="247"/>
      <c r="J23" s="247"/>
    </row>
    <row r="24" spans="1:10" s="248" customFormat="1" ht="31.5" x14ac:dyDescent="0.2">
      <c r="A24" s="247"/>
      <c r="B24" s="247"/>
      <c r="C24" s="249" t="s">
        <v>163</v>
      </c>
      <c r="D24" s="249" t="s">
        <v>164</v>
      </c>
      <c r="E24" s="249" t="s">
        <v>165</v>
      </c>
      <c r="F24" s="249" t="s">
        <v>164</v>
      </c>
      <c r="G24" s="247"/>
      <c r="H24" s="247"/>
      <c r="I24" s="247"/>
      <c r="J24" s="247"/>
    </row>
    <row r="25" spans="1:10" s="239" customFormat="1" ht="14.25" x14ac:dyDescent="0.2">
      <c r="A25" s="250" t="s">
        <v>36</v>
      </c>
      <c r="B25" s="251" t="s">
        <v>39</v>
      </c>
      <c r="C25" s="250" t="s">
        <v>41</v>
      </c>
      <c r="D25" s="250" t="s">
        <v>44</v>
      </c>
      <c r="E25" s="250" t="s">
        <v>166</v>
      </c>
      <c r="F25" s="250" t="s">
        <v>167</v>
      </c>
      <c r="G25" s="250" t="s">
        <v>168</v>
      </c>
      <c r="H25" s="250" t="s">
        <v>169</v>
      </c>
      <c r="I25" s="250" t="s">
        <v>170</v>
      </c>
      <c r="J25" s="250" t="s">
        <v>171</v>
      </c>
    </row>
    <row r="26" spans="1:10" s="239" customFormat="1" x14ac:dyDescent="0.2">
      <c r="A26" s="252">
        <v>1</v>
      </c>
      <c r="B26" s="253" t="s">
        <v>172</v>
      </c>
      <c r="C26" s="254"/>
      <c r="D26" s="254"/>
      <c r="E26" s="255"/>
      <c r="F26" s="255"/>
      <c r="G26" s="256"/>
      <c r="H26" s="256"/>
      <c r="I26" s="257"/>
      <c r="J26" s="257"/>
    </row>
    <row r="27" spans="1:10" s="239" customFormat="1" x14ac:dyDescent="0.2">
      <c r="A27" s="258" t="s">
        <v>85</v>
      </c>
      <c r="B27" s="259" t="s">
        <v>173</v>
      </c>
      <c r="C27" s="260" t="s">
        <v>174</v>
      </c>
      <c r="D27" s="260" t="s">
        <v>174</v>
      </c>
      <c r="E27" s="261" t="s">
        <v>175</v>
      </c>
      <c r="F27" s="261" t="s">
        <v>175</v>
      </c>
      <c r="G27" s="262">
        <v>1</v>
      </c>
      <c r="H27" s="262"/>
      <c r="I27" s="263"/>
      <c r="J27" s="263"/>
    </row>
    <row r="28" spans="1:10" s="239" customFormat="1" x14ac:dyDescent="0.2">
      <c r="A28" s="258" t="s">
        <v>100</v>
      </c>
      <c r="B28" s="259" t="s">
        <v>176</v>
      </c>
      <c r="C28" s="260" t="s">
        <v>174</v>
      </c>
      <c r="D28" s="260" t="s">
        <v>174</v>
      </c>
      <c r="E28" s="261" t="s">
        <v>175</v>
      </c>
      <c r="F28" s="260" t="s">
        <v>174</v>
      </c>
      <c r="G28" s="262">
        <v>1</v>
      </c>
      <c r="H28" s="262"/>
      <c r="I28" s="263"/>
      <c r="J28" s="263"/>
    </row>
    <row r="29" spans="1:10" s="239" customFormat="1" x14ac:dyDescent="0.2">
      <c r="A29" s="258" t="s">
        <v>103</v>
      </c>
      <c r="B29" s="259" t="s">
        <v>177</v>
      </c>
      <c r="C29" s="260" t="s">
        <v>174</v>
      </c>
      <c r="D29" s="260" t="s">
        <v>174</v>
      </c>
      <c r="E29" s="261" t="s">
        <v>175</v>
      </c>
      <c r="F29" s="260" t="s">
        <v>174</v>
      </c>
      <c r="G29" s="262">
        <v>1</v>
      </c>
      <c r="H29" s="262"/>
      <c r="I29" s="263"/>
      <c r="J29" s="263"/>
    </row>
    <row r="30" spans="1:10" s="239" customFormat="1" x14ac:dyDescent="0.2">
      <c r="A30" s="252">
        <v>2</v>
      </c>
      <c r="B30" s="253" t="s">
        <v>178</v>
      </c>
      <c r="C30" s="264"/>
      <c r="D30" s="264"/>
      <c r="E30" s="264"/>
      <c r="F30" s="264"/>
      <c r="G30" s="265"/>
      <c r="H30" s="265"/>
      <c r="I30" s="257"/>
      <c r="J30" s="257"/>
    </row>
    <row r="31" spans="1:10" s="239" customFormat="1" x14ac:dyDescent="0.2">
      <c r="A31" s="258" t="s">
        <v>105</v>
      </c>
      <c r="B31" s="259" t="s">
        <v>179</v>
      </c>
      <c r="C31" s="261" t="s">
        <v>180</v>
      </c>
      <c r="D31" s="261" t="s">
        <v>180</v>
      </c>
      <c r="E31" s="261" t="s">
        <v>180</v>
      </c>
      <c r="F31" s="261" t="s">
        <v>180</v>
      </c>
      <c r="G31" s="262">
        <v>1</v>
      </c>
      <c r="H31" s="262"/>
      <c r="I31" s="263"/>
      <c r="J31" s="263"/>
    </row>
    <row r="32" spans="1:10" s="239" customFormat="1" ht="42" customHeight="1" x14ac:dyDescent="0.2">
      <c r="A32" s="252">
        <v>3</v>
      </c>
      <c r="B32" s="253" t="s">
        <v>181</v>
      </c>
      <c r="C32" s="254"/>
      <c r="D32" s="254"/>
      <c r="E32" s="255"/>
      <c r="F32" s="255"/>
      <c r="G32" s="256"/>
      <c r="H32" s="256"/>
      <c r="I32" s="257"/>
      <c r="J32" s="257"/>
    </row>
    <row r="33" spans="1:10" s="239" customFormat="1" x14ac:dyDescent="0.2">
      <c r="A33" s="258" t="s">
        <v>182</v>
      </c>
      <c r="B33" s="259" t="s">
        <v>183</v>
      </c>
      <c r="C33" s="261" t="s">
        <v>180</v>
      </c>
      <c r="D33" s="261" t="s">
        <v>180</v>
      </c>
      <c r="E33" s="261" t="s">
        <v>180</v>
      </c>
      <c r="F33" s="261" t="s">
        <v>231</v>
      </c>
      <c r="G33" s="262">
        <v>1</v>
      </c>
      <c r="H33" s="262"/>
      <c r="I33" s="263"/>
      <c r="J33" s="263"/>
    </row>
    <row r="34" spans="1:10" s="239" customFormat="1" x14ac:dyDescent="0.2">
      <c r="A34" s="267" t="s">
        <v>184</v>
      </c>
      <c r="B34" s="259" t="s">
        <v>185</v>
      </c>
      <c r="C34" s="261" t="s">
        <v>180</v>
      </c>
      <c r="D34" s="261" t="s">
        <v>180</v>
      </c>
      <c r="E34" s="261" t="s">
        <v>180</v>
      </c>
      <c r="F34" s="261" t="s">
        <v>231</v>
      </c>
      <c r="G34" s="262">
        <v>1</v>
      </c>
      <c r="H34" s="262"/>
      <c r="I34" s="263"/>
      <c r="J34" s="263"/>
    </row>
    <row r="35" spans="1:10" s="239" customFormat="1" x14ac:dyDescent="0.2">
      <c r="A35" s="258" t="s">
        <v>186</v>
      </c>
      <c r="B35" s="259" t="s">
        <v>187</v>
      </c>
      <c r="C35" s="261" t="s">
        <v>180</v>
      </c>
      <c r="D35" s="261" t="s">
        <v>188</v>
      </c>
      <c r="E35" s="261" t="s">
        <v>180</v>
      </c>
      <c r="F35" s="261" t="s">
        <v>231</v>
      </c>
      <c r="G35" s="262">
        <v>1</v>
      </c>
      <c r="H35" s="262"/>
      <c r="I35" s="263"/>
      <c r="J35" s="263"/>
    </row>
    <row r="36" spans="1:10" s="239" customFormat="1" x14ac:dyDescent="0.2">
      <c r="A36" s="258" t="s">
        <v>189</v>
      </c>
      <c r="B36" s="259" t="s">
        <v>190</v>
      </c>
      <c r="C36" s="261" t="s">
        <v>188</v>
      </c>
      <c r="D36" s="261" t="s">
        <v>188</v>
      </c>
      <c r="E36" s="261" t="s">
        <v>231</v>
      </c>
      <c r="F36" s="261" t="s">
        <v>231</v>
      </c>
      <c r="G36" s="262">
        <v>1</v>
      </c>
      <c r="H36" s="262"/>
      <c r="I36" s="263"/>
      <c r="J36" s="263"/>
    </row>
    <row r="37" spans="1:10" s="239" customFormat="1" x14ac:dyDescent="0.2">
      <c r="A37" s="252">
        <v>4</v>
      </c>
      <c r="B37" s="253" t="s">
        <v>191</v>
      </c>
      <c r="C37" s="254"/>
      <c r="D37" s="254"/>
      <c r="E37" s="254"/>
      <c r="F37" s="255"/>
      <c r="G37" s="256"/>
      <c r="H37" s="256"/>
      <c r="I37" s="257"/>
      <c r="J37" s="257"/>
    </row>
    <row r="38" spans="1:10" s="239" customFormat="1" x14ac:dyDescent="0.2">
      <c r="A38" s="258" t="s">
        <v>192</v>
      </c>
      <c r="B38" s="259" t="s">
        <v>193</v>
      </c>
      <c r="C38" s="261" t="s">
        <v>188</v>
      </c>
      <c r="D38" s="261" t="s">
        <v>194</v>
      </c>
      <c r="E38" s="261" t="s">
        <v>180</v>
      </c>
      <c r="F38" s="261" t="s">
        <v>231</v>
      </c>
      <c r="G38" s="262">
        <v>1</v>
      </c>
      <c r="H38" s="262"/>
      <c r="I38" s="263"/>
      <c r="J38" s="263"/>
    </row>
    <row r="39" spans="1:10" s="239" customFormat="1" x14ac:dyDescent="0.2">
      <c r="A39" s="258" t="s">
        <v>195</v>
      </c>
      <c r="B39" s="259" t="s">
        <v>196</v>
      </c>
      <c r="C39" s="261" t="s">
        <v>194</v>
      </c>
      <c r="D39" s="261" t="s">
        <v>194</v>
      </c>
      <c r="E39" s="261" t="s">
        <v>231</v>
      </c>
      <c r="F39" s="261" t="s">
        <v>231</v>
      </c>
      <c r="G39" s="262">
        <v>1</v>
      </c>
      <c r="H39" s="262"/>
      <c r="I39" s="263"/>
      <c r="J39" s="263"/>
    </row>
    <row r="40" spans="1:10" s="239" customFormat="1" x14ac:dyDescent="0.2">
      <c r="A40" s="228" t="s">
        <v>197</v>
      </c>
      <c r="E40" s="229"/>
      <c r="F40" s="230"/>
      <c r="G40" s="230"/>
      <c r="H40" s="231"/>
      <c r="I40" s="232"/>
      <c r="J40" s="232"/>
    </row>
    <row r="41" spans="1:10" s="239" customFormat="1" x14ac:dyDescent="0.2">
      <c r="A41" s="228"/>
      <c r="B41" s="228"/>
      <c r="C41" s="228"/>
      <c r="D41" s="228"/>
      <c r="E41" s="229"/>
      <c r="F41" s="230"/>
      <c r="G41" s="230"/>
      <c r="H41" s="231"/>
      <c r="I41" s="232"/>
      <c r="J41" s="232"/>
    </row>
    <row r="42" spans="1:10" s="239" customFormat="1" x14ac:dyDescent="0.25">
      <c r="A42" s="236"/>
      <c r="B42" s="236"/>
      <c r="C42" s="236"/>
      <c r="D42" s="236"/>
      <c r="E42" s="237"/>
      <c r="F42" s="237"/>
      <c r="G42" s="236"/>
      <c r="H42" s="236"/>
      <c r="I42" s="237"/>
      <c r="J42" s="236"/>
    </row>
    <row r="43" spans="1:10" s="239" customFormat="1" x14ac:dyDescent="0.25">
      <c r="A43" s="236"/>
      <c r="B43" s="236"/>
      <c r="C43" s="236"/>
      <c r="D43" s="236"/>
      <c r="E43" s="237"/>
      <c r="F43" s="237"/>
      <c r="G43" s="236"/>
      <c r="H43" s="236"/>
      <c r="I43" s="237"/>
      <c r="J43" s="236"/>
    </row>
    <row r="44" spans="1:10" s="239" customFormat="1" x14ac:dyDescent="0.25">
      <c r="A44" s="236"/>
      <c r="B44" s="236"/>
      <c r="C44" s="236"/>
      <c r="D44" s="236"/>
      <c r="E44" s="237"/>
      <c r="F44" s="237"/>
      <c r="G44" s="236"/>
      <c r="H44" s="236"/>
      <c r="I44" s="237"/>
      <c r="J44" s="236"/>
    </row>
    <row r="45" spans="1:10" s="239" customFormat="1" x14ac:dyDescent="0.25">
      <c r="A45" s="236"/>
      <c r="B45" s="236"/>
      <c r="C45" s="236"/>
      <c r="D45" s="236"/>
      <c r="E45" s="237"/>
      <c r="F45" s="237"/>
      <c r="G45" s="236"/>
      <c r="H45" s="236"/>
      <c r="I45" s="237"/>
      <c r="J45" s="236"/>
    </row>
    <row r="46" spans="1:10" s="239" customFormat="1" ht="15.75" customHeight="1" x14ac:dyDescent="0.25">
      <c r="A46" s="236"/>
      <c r="B46" s="236"/>
      <c r="C46" s="236"/>
      <c r="D46" s="236"/>
      <c r="E46" s="237"/>
      <c r="F46" s="237"/>
      <c r="G46" s="236"/>
      <c r="H46" s="236"/>
      <c r="I46" s="237"/>
      <c r="J46" s="236"/>
    </row>
    <row r="47" spans="1:10" s="239" customFormat="1" ht="15.75" customHeight="1" x14ac:dyDescent="0.2">
      <c r="A47" s="228"/>
      <c r="B47" s="228"/>
      <c r="C47" s="228"/>
      <c r="D47" s="228"/>
      <c r="E47" s="229"/>
      <c r="F47" s="230"/>
      <c r="G47" s="230"/>
      <c r="H47" s="231"/>
      <c r="I47" s="232"/>
      <c r="J47" s="232"/>
    </row>
    <row r="48" spans="1:10" s="239" customFormat="1" x14ac:dyDescent="0.25">
      <c r="A48" s="236"/>
      <c r="B48" s="236"/>
      <c r="C48" s="236"/>
      <c r="D48" s="236"/>
      <c r="E48" s="237"/>
      <c r="F48" s="237"/>
      <c r="G48" s="236"/>
      <c r="H48" s="236"/>
      <c r="I48" s="237"/>
      <c r="J48" s="238" t="s">
        <v>146</v>
      </c>
    </row>
    <row r="49" spans="1:10" s="239" customFormat="1" ht="15.75" customHeight="1" x14ac:dyDescent="0.25">
      <c r="A49" s="236"/>
      <c r="B49" s="236"/>
      <c r="C49" s="236"/>
      <c r="D49" s="236"/>
      <c r="E49" s="237"/>
      <c r="F49" s="237"/>
      <c r="G49" s="236"/>
      <c r="H49" s="236"/>
      <c r="I49" s="237"/>
      <c r="J49" s="238" t="s">
        <v>1</v>
      </c>
    </row>
    <row r="50" spans="1:10" s="239" customFormat="1" x14ac:dyDescent="0.25">
      <c r="A50" s="236"/>
      <c r="B50" s="236"/>
      <c r="C50" s="236"/>
      <c r="D50" s="236"/>
      <c r="E50" s="237"/>
      <c r="F50" s="237"/>
      <c r="G50" s="236"/>
      <c r="H50" s="236"/>
      <c r="I50" s="237"/>
      <c r="J50" s="238" t="s">
        <v>2</v>
      </c>
    </row>
    <row r="51" spans="1:10" s="239" customFormat="1" x14ac:dyDescent="0.2">
      <c r="C51" s="240" t="s">
        <v>147</v>
      </c>
    </row>
    <row r="52" spans="1:10" s="239" customFormat="1" x14ac:dyDescent="0.2">
      <c r="C52" s="240" t="s">
        <v>148</v>
      </c>
    </row>
    <row r="53" spans="1:10" s="239" customFormat="1" x14ac:dyDescent="0.25">
      <c r="A53" s="236"/>
      <c r="B53" s="236"/>
      <c r="C53" s="236"/>
      <c r="D53" s="236"/>
      <c r="E53" s="237"/>
      <c r="F53" s="237"/>
      <c r="G53" s="236"/>
      <c r="H53" s="236"/>
      <c r="I53" s="237"/>
      <c r="J53" s="234"/>
    </row>
    <row r="54" spans="1:10" s="239" customFormat="1" x14ac:dyDescent="0.25">
      <c r="A54" s="236"/>
      <c r="B54" s="236"/>
      <c r="C54" s="236"/>
      <c r="D54" s="236"/>
      <c r="E54" s="237"/>
      <c r="F54" s="237"/>
      <c r="G54" s="236"/>
      <c r="H54" s="236"/>
      <c r="I54" s="237"/>
      <c r="J54" s="236"/>
    </row>
    <row r="55" spans="1:10" s="239" customFormat="1" x14ac:dyDescent="0.25">
      <c r="A55" s="241" t="s">
        <v>149</v>
      </c>
    </row>
    <row r="56" spans="1:10" s="239" customFormat="1" ht="92.25" customHeight="1" x14ac:dyDescent="0.2">
      <c r="A56" s="294" t="s">
        <v>39</v>
      </c>
      <c r="B56" s="398" t="str">
        <f>'прил. 7.1'!C19</f>
        <v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v>
      </c>
      <c r="C56" s="398"/>
      <c r="D56" s="398"/>
      <c r="E56" s="398"/>
      <c r="F56" s="398"/>
      <c r="G56" s="398"/>
      <c r="H56" s="398"/>
      <c r="I56" s="398"/>
      <c r="J56" s="398"/>
    </row>
    <row r="57" spans="1:10" s="239" customFormat="1" x14ac:dyDescent="0.25">
      <c r="A57" s="241" t="s">
        <v>150</v>
      </c>
      <c r="B57" s="241"/>
      <c r="C57" s="241"/>
      <c r="D57" s="241"/>
      <c r="E57" s="241"/>
      <c r="F57" s="241"/>
      <c r="G57" s="241"/>
      <c r="H57" s="241"/>
      <c r="I57" s="241"/>
      <c r="J57" s="241"/>
    </row>
    <row r="58" spans="1:10" s="239" customFormat="1" x14ac:dyDescent="0.25">
      <c r="A58" s="236" t="s">
        <v>198</v>
      </c>
      <c r="B58" s="241"/>
      <c r="C58" s="241"/>
      <c r="D58" s="241"/>
      <c r="E58" s="241"/>
      <c r="F58" s="241"/>
      <c r="G58" s="241"/>
      <c r="H58" s="241"/>
      <c r="I58" s="241"/>
      <c r="J58" s="241"/>
    </row>
    <row r="59" spans="1:10" s="239" customFormat="1" x14ac:dyDescent="0.25">
      <c r="A59" s="243" t="s">
        <v>152</v>
      </c>
      <c r="B59" s="243" t="s">
        <v>243</v>
      </c>
      <c r="C59" s="244"/>
      <c r="D59" s="244"/>
      <c r="E59" s="245"/>
      <c r="F59" s="245"/>
      <c r="G59" s="244"/>
      <c r="H59" s="244"/>
      <c r="I59" s="245"/>
      <c r="J59" s="244"/>
    </row>
    <row r="60" spans="1:10" s="239" customFormat="1" x14ac:dyDescent="0.25">
      <c r="A60" s="243" t="s">
        <v>153</v>
      </c>
      <c r="B60" s="243" t="s">
        <v>244</v>
      </c>
      <c r="C60" s="244"/>
      <c r="D60" s="244"/>
      <c r="E60" s="245"/>
      <c r="F60" s="245"/>
      <c r="G60" s="244"/>
      <c r="H60" s="244"/>
      <c r="I60" s="245"/>
      <c r="J60" s="244"/>
    </row>
    <row r="61" spans="1:10" s="239" customFormat="1" x14ac:dyDescent="0.25">
      <c r="A61" s="243"/>
      <c r="B61" s="243"/>
      <c r="C61" s="244"/>
      <c r="D61" s="244"/>
      <c r="E61" s="245"/>
      <c r="F61" s="245"/>
      <c r="G61" s="244"/>
      <c r="H61" s="244"/>
      <c r="I61" s="245"/>
      <c r="J61" s="244"/>
    </row>
    <row r="62" spans="1:10" s="248" customFormat="1" ht="101.25" customHeight="1" x14ac:dyDescent="0.2">
      <c r="A62" s="247" t="s">
        <v>154</v>
      </c>
      <c r="B62" s="247" t="s">
        <v>155</v>
      </c>
      <c r="C62" s="247" t="s">
        <v>156</v>
      </c>
      <c r="D62" s="247" t="s">
        <v>156</v>
      </c>
      <c r="E62" s="247" t="s">
        <v>156</v>
      </c>
      <c r="F62" s="247" t="s">
        <v>156</v>
      </c>
      <c r="G62" s="247" t="s">
        <v>157</v>
      </c>
      <c r="H62" s="247" t="s">
        <v>158</v>
      </c>
      <c r="I62" s="247" t="s">
        <v>159</v>
      </c>
      <c r="J62" s="247" t="s">
        <v>160</v>
      </c>
    </row>
    <row r="63" spans="1:10" s="248" customFormat="1" x14ac:dyDescent="0.2">
      <c r="A63" s="247"/>
      <c r="B63" s="247"/>
      <c r="C63" s="247" t="s">
        <v>161</v>
      </c>
      <c r="D63" s="247" t="s">
        <v>161</v>
      </c>
      <c r="E63" s="247" t="s">
        <v>162</v>
      </c>
      <c r="F63" s="247" t="s">
        <v>162</v>
      </c>
      <c r="G63" s="247"/>
      <c r="H63" s="247"/>
      <c r="I63" s="247"/>
      <c r="J63" s="247"/>
    </row>
    <row r="64" spans="1:10" s="248" customFormat="1" ht="31.5" x14ac:dyDescent="0.2">
      <c r="A64" s="247"/>
      <c r="B64" s="247"/>
      <c r="C64" s="249" t="s">
        <v>163</v>
      </c>
      <c r="D64" s="249" t="s">
        <v>164</v>
      </c>
      <c r="E64" s="249" t="s">
        <v>165</v>
      </c>
      <c r="F64" s="249" t="s">
        <v>164</v>
      </c>
      <c r="G64" s="247"/>
      <c r="H64" s="247"/>
      <c r="I64" s="247"/>
      <c r="J64" s="247"/>
    </row>
    <row r="65" spans="1:10" s="239" customFormat="1" ht="14.25" x14ac:dyDescent="0.2">
      <c r="A65" s="250" t="s">
        <v>36</v>
      </c>
      <c r="B65" s="251" t="s">
        <v>39</v>
      </c>
      <c r="C65" s="250" t="s">
        <v>41</v>
      </c>
      <c r="D65" s="250" t="s">
        <v>44</v>
      </c>
      <c r="E65" s="250" t="s">
        <v>166</v>
      </c>
      <c r="F65" s="250" t="s">
        <v>167</v>
      </c>
      <c r="G65" s="250" t="s">
        <v>168</v>
      </c>
      <c r="H65" s="250" t="s">
        <v>169</v>
      </c>
      <c r="I65" s="250" t="s">
        <v>170</v>
      </c>
      <c r="J65" s="250" t="s">
        <v>171</v>
      </c>
    </row>
    <row r="66" spans="1:10" s="239" customFormat="1" x14ac:dyDescent="0.2">
      <c r="A66" s="252">
        <v>1</v>
      </c>
      <c r="B66" s="253" t="s">
        <v>172</v>
      </c>
      <c r="C66" s="254"/>
      <c r="D66" s="254"/>
      <c r="E66" s="255"/>
      <c r="F66" s="255"/>
      <c r="G66" s="256"/>
      <c r="H66" s="256"/>
      <c r="I66" s="257"/>
      <c r="J66" s="257"/>
    </row>
    <row r="67" spans="1:10" s="239" customFormat="1" x14ac:dyDescent="0.2">
      <c r="A67" s="258" t="s">
        <v>85</v>
      </c>
      <c r="B67" s="259" t="s">
        <v>173</v>
      </c>
      <c r="C67" s="261" t="s">
        <v>180</v>
      </c>
      <c r="D67" s="261" t="s">
        <v>180</v>
      </c>
      <c r="E67" s="261" t="s">
        <v>232</v>
      </c>
      <c r="F67" s="261" t="s">
        <v>232</v>
      </c>
      <c r="G67" s="262">
        <v>1</v>
      </c>
      <c r="H67" s="262"/>
      <c r="I67" s="263"/>
      <c r="J67" s="263"/>
    </row>
    <row r="68" spans="1:10" s="239" customFormat="1" x14ac:dyDescent="0.2">
      <c r="A68" s="258" t="s">
        <v>100</v>
      </c>
      <c r="B68" s="259" t="s">
        <v>176</v>
      </c>
      <c r="C68" s="261" t="s">
        <v>180</v>
      </c>
      <c r="D68" s="261" t="s">
        <v>180</v>
      </c>
      <c r="E68" s="261" t="s">
        <v>232</v>
      </c>
      <c r="F68" s="261" t="s">
        <v>232</v>
      </c>
      <c r="G68" s="262">
        <v>1</v>
      </c>
      <c r="H68" s="262"/>
      <c r="I68" s="263"/>
      <c r="J68" s="263"/>
    </row>
    <row r="69" spans="1:10" s="239" customFormat="1" x14ac:dyDescent="0.2">
      <c r="A69" s="258" t="s">
        <v>103</v>
      </c>
      <c r="B69" s="259" t="s">
        <v>177</v>
      </c>
      <c r="C69" s="261" t="s">
        <v>180</v>
      </c>
      <c r="D69" s="261" t="s">
        <v>180</v>
      </c>
      <c r="E69" s="261" t="s">
        <v>232</v>
      </c>
      <c r="F69" s="261" t="s">
        <v>232</v>
      </c>
      <c r="G69" s="262">
        <v>1</v>
      </c>
      <c r="H69" s="262"/>
      <c r="I69" s="263"/>
      <c r="J69" s="263"/>
    </row>
    <row r="70" spans="1:10" s="239" customFormat="1" x14ac:dyDescent="0.2">
      <c r="A70" s="252">
        <v>2</v>
      </c>
      <c r="B70" s="253" t="s">
        <v>178</v>
      </c>
      <c r="C70" s="264"/>
      <c r="D70" s="264"/>
      <c r="E70" s="264"/>
      <c r="F70" s="264"/>
      <c r="G70" s="265"/>
      <c r="H70" s="265"/>
      <c r="I70" s="257"/>
      <c r="J70" s="257"/>
    </row>
    <row r="71" spans="1:10" s="239" customFormat="1" x14ac:dyDescent="0.2">
      <c r="A71" s="258" t="s">
        <v>105</v>
      </c>
      <c r="B71" s="259" t="s">
        <v>199</v>
      </c>
      <c r="C71" s="261" t="s">
        <v>188</v>
      </c>
      <c r="D71" s="261" t="s">
        <v>236</v>
      </c>
      <c r="E71" s="261" t="s">
        <v>233</v>
      </c>
      <c r="F71" s="261"/>
      <c r="G71" s="262">
        <v>0.45028000000000001</v>
      </c>
      <c r="H71" s="262">
        <v>0.224716</v>
      </c>
      <c r="I71" s="263"/>
      <c r="J71" s="263"/>
    </row>
    <row r="72" spans="1:10" s="239" customFormat="1" ht="42" customHeight="1" x14ac:dyDescent="0.2">
      <c r="A72" s="252">
        <v>3</v>
      </c>
      <c r="B72" s="253" t="s">
        <v>181</v>
      </c>
      <c r="C72" s="254"/>
      <c r="D72" s="254"/>
      <c r="E72" s="255"/>
      <c r="F72" s="255"/>
      <c r="G72" s="256"/>
      <c r="H72" s="256"/>
      <c r="I72" s="257"/>
      <c r="J72" s="257"/>
    </row>
    <row r="73" spans="1:10" s="239" customFormat="1" ht="31.5" x14ac:dyDescent="0.2">
      <c r="A73" s="258" t="s">
        <v>182</v>
      </c>
      <c r="B73" s="259" t="s">
        <v>234</v>
      </c>
      <c r="C73" s="261" t="s">
        <v>188</v>
      </c>
      <c r="D73" s="261" t="s">
        <v>236</v>
      </c>
      <c r="E73" s="261" t="s">
        <v>233</v>
      </c>
      <c r="F73" s="266"/>
      <c r="G73" s="262">
        <f>G71</f>
        <v>0.45028000000000001</v>
      </c>
      <c r="H73" s="262">
        <f>H71</f>
        <v>0.224716</v>
      </c>
      <c r="I73" s="263"/>
      <c r="J73" s="263"/>
    </row>
    <row r="74" spans="1:10" s="239" customFormat="1" x14ac:dyDescent="0.2">
      <c r="A74" s="267" t="s">
        <v>184</v>
      </c>
      <c r="B74" s="259" t="s">
        <v>201</v>
      </c>
      <c r="C74" s="261" t="s">
        <v>188</v>
      </c>
      <c r="D74" s="261" t="s">
        <v>236</v>
      </c>
      <c r="E74" s="261" t="s">
        <v>233</v>
      </c>
      <c r="F74" s="266"/>
      <c r="G74" s="262">
        <f>G71</f>
        <v>0.45028000000000001</v>
      </c>
      <c r="H74" s="262">
        <f>H71</f>
        <v>0.224716</v>
      </c>
      <c r="I74" s="263"/>
      <c r="J74" s="263"/>
    </row>
    <row r="75" spans="1:10" s="239" customFormat="1" x14ac:dyDescent="0.2">
      <c r="A75" s="258" t="s">
        <v>186</v>
      </c>
      <c r="B75" s="259" t="s">
        <v>202</v>
      </c>
      <c r="C75" s="261" t="s">
        <v>188</v>
      </c>
      <c r="D75" s="261" t="s">
        <v>236</v>
      </c>
      <c r="E75" s="261" t="s">
        <v>233</v>
      </c>
      <c r="F75" s="266"/>
      <c r="G75" s="262">
        <f>G71</f>
        <v>0.45028000000000001</v>
      </c>
      <c r="H75" s="262">
        <f>H71</f>
        <v>0.224716</v>
      </c>
      <c r="I75" s="263"/>
      <c r="J75" s="263"/>
    </row>
    <row r="76" spans="1:10" s="239" customFormat="1" x14ac:dyDescent="0.2">
      <c r="A76" s="258" t="s">
        <v>189</v>
      </c>
      <c r="B76" s="259" t="s">
        <v>203</v>
      </c>
      <c r="C76" s="261" t="s">
        <v>194</v>
      </c>
      <c r="D76" s="261" t="s">
        <v>236</v>
      </c>
      <c r="E76" s="261" t="s">
        <v>233</v>
      </c>
      <c r="F76" s="266"/>
      <c r="G76" s="262">
        <f>G73</f>
        <v>0.45028000000000001</v>
      </c>
      <c r="H76" s="262">
        <f>H71</f>
        <v>0.224716</v>
      </c>
      <c r="I76" s="263"/>
      <c r="J76" s="263"/>
    </row>
    <row r="77" spans="1:10" s="239" customFormat="1" x14ac:dyDescent="0.2">
      <c r="A77" s="252">
        <v>4</v>
      </c>
      <c r="B77" s="253" t="s">
        <v>191</v>
      </c>
      <c r="C77" s="254"/>
      <c r="D77" s="254"/>
      <c r="E77" s="254"/>
      <c r="F77" s="255"/>
      <c r="G77" s="256"/>
      <c r="H77" s="256"/>
      <c r="I77" s="257"/>
      <c r="J77" s="257"/>
    </row>
    <row r="78" spans="1:10" s="239" customFormat="1" x14ac:dyDescent="0.2">
      <c r="A78" s="258" t="s">
        <v>192</v>
      </c>
      <c r="B78" s="259" t="s">
        <v>204</v>
      </c>
      <c r="C78" s="261" t="s">
        <v>194</v>
      </c>
      <c r="D78" s="261" t="s">
        <v>236</v>
      </c>
      <c r="E78" s="261" t="s">
        <v>233</v>
      </c>
      <c r="F78" s="266"/>
      <c r="G78" s="262">
        <v>0.39381100000000002</v>
      </c>
      <c r="H78" s="262"/>
      <c r="I78" s="263"/>
      <c r="J78" s="263"/>
    </row>
    <row r="79" spans="1:10" s="239" customFormat="1" x14ac:dyDescent="0.2">
      <c r="A79" s="228" t="s">
        <v>197</v>
      </c>
      <c r="E79" s="229"/>
      <c r="F79" s="230"/>
      <c r="G79" s="230"/>
      <c r="H79" s="231"/>
      <c r="I79" s="232"/>
      <c r="J79" s="232"/>
    </row>
    <row r="80" spans="1:10" s="239" customFormat="1" x14ac:dyDescent="0.25">
      <c r="A80" s="236"/>
      <c r="B80" s="236"/>
      <c r="C80" s="236"/>
      <c r="D80" s="236"/>
      <c r="E80" s="237"/>
      <c r="F80" s="237"/>
      <c r="G80" s="236"/>
      <c r="H80" s="236"/>
      <c r="I80" s="237"/>
      <c r="J80" s="236"/>
    </row>
    <row r="81" spans="1:10" s="239" customFormat="1" ht="15.75" customHeight="1" x14ac:dyDescent="0.2">
      <c r="A81" s="228"/>
      <c r="B81" s="228"/>
      <c r="C81" s="228"/>
      <c r="D81" s="228"/>
      <c r="E81" s="229"/>
      <c r="F81" s="230"/>
      <c r="G81" s="230"/>
      <c r="H81" s="231"/>
      <c r="I81" s="232"/>
      <c r="J81" s="232"/>
    </row>
    <row r="82" spans="1:10" s="239" customFormat="1" ht="15.75" customHeight="1" x14ac:dyDescent="0.25">
      <c r="A82" s="236"/>
      <c r="B82" s="236"/>
      <c r="C82" s="236"/>
      <c r="D82" s="236"/>
      <c r="E82" s="237"/>
      <c r="F82" s="237"/>
      <c r="G82" s="236"/>
      <c r="H82" s="236"/>
      <c r="I82" s="237"/>
      <c r="J82" s="236"/>
    </row>
    <row r="83" spans="1:10" s="239" customFormat="1" x14ac:dyDescent="0.25">
      <c r="A83" s="236"/>
      <c r="B83" s="236"/>
      <c r="C83" s="236"/>
      <c r="D83" s="236"/>
      <c r="E83" s="237"/>
      <c r="F83" s="237"/>
      <c r="G83" s="236"/>
      <c r="H83" s="236"/>
      <c r="I83" s="237"/>
      <c r="J83" s="236"/>
    </row>
    <row r="84" spans="1:10" s="239" customFormat="1" x14ac:dyDescent="0.25">
      <c r="A84" s="236"/>
      <c r="B84" s="236"/>
      <c r="C84" s="236"/>
      <c r="D84" s="236"/>
      <c r="E84" s="237"/>
      <c r="F84" s="237"/>
      <c r="G84" s="236"/>
      <c r="H84" s="236"/>
      <c r="I84" s="237"/>
      <c r="J84" s="236"/>
    </row>
    <row r="87" spans="1:10" s="239" customFormat="1" x14ac:dyDescent="0.25">
      <c r="A87" s="236"/>
      <c r="B87" s="236"/>
      <c r="C87" s="236"/>
      <c r="D87" s="236"/>
      <c r="E87" s="237"/>
      <c r="F87" s="237"/>
      <c r="G87" s="236"/>
      <c r="H87" s="236"/>
      <c r="I87" s="237"/>
      <c r="J87" s="238" t="s">
        <v>146</v>
      </c>
    </row>
    <row r="88" spans="1:10" s="239" customFormat="1" ht="15.75" customHeight="1" x14ac:dyDescent="0.25">
      <c r="A88" s="236"/>
      <c r="B88" s="236"/>
      <c r="C88" s="236"/>
      <c r="D88" s="236"/>
      <c r="E88" s="237"/>
      <c r="F88" s="237"/>
      <c r="G88" s="236"/>
      <c r="H88" s="236"/>
      <c r="I88" s="237"/>
      <c r="J88" s="238" t="s">
        <v>1</v>
      </c>
    </row>
    <row r="89" spans="1:10" s="239" customFormat="1" x14ac:dyDescent="0.25">
      <c r="A89" s="236"/>
      <c r="B89" s="236"/>
      <c r="C89" s="236"/>
      <c r="D89" s="236"/>
      <c r="E89" s="237"/>
      <c r="F89" s="237"/>
      <c r="G89" s="236"/>
      <c r="H89" s="236"/>
      <c r="I89" s="237"/>
      <c r="J89" s="238" t="s">
        <v>2</v>
      </c>
    </row>
    <row r="90" spans="1:10" s="239" customFormat="1" x14ac:dyDescent="0.2">
      <c r="C90" s="240" t="s">
        <v>147</v>
      </c>
    </row>
    <row r="91" spans="1:10" s="239" customFormat="1" x14ac:dyDescent="0.2">
      <c r="C91" s="240" t="s">
        <v>148</v>
      </c>
    </row>
    <row r="92" spans="1:10" s="239" customFormat="1" x14ac:dyDescent="0.25">
      <c r="A92" s="236"/>
      <c r="B92" s="236"/>
      <c r="C92" s="236"/>
      <c r="D92" s="236"/>
      <c r="E92" s="237"/>
      <c r="F92" s="237"/>
      <c r="G92" s="236"/>
      <c r="H92" s="236"/>
      <c r="I92" s="237"/>
      <c r="J92" s="234"/>
    </row>
    <row r="93" spans="1:10" s="239" customFormat="1" x14ac:dyDescent="0.25">
      <c r="A93" s="236"/>
      <c r="B93" s="236"/>
      <c r="C93" s="236"/>
      <c r="D93" s="236"/>
      <c r="E93" s="237"/>
      <c r="F93" s="237"/>
      <c r="G93" s="236"/>
      <c r="H93" s="236"/>
      <c r="I93" s="237"/>
      <c r="J93" s="236"/>
    </row>
    <row r="94" spans="1:10" s="239" customFormat="1" x14ac:dyDescent="0.25">
      <c r="A94" s="241" t="s">
        <v>149</v>
      </c>
    </row>
    <row r="95" spans="1:10" s="239" customFormat="1" x14ac:dyDescent="0.25">
      <c r="A95" s="242" t="s">
        <v>41</v>
      </c>
      <c r="B95" s="399" t="str">
        <f>'прил. 7.1'!C20</f>
        <v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v>
      </c>
      <c r="C95" s="399"/>
      <c r="D95" s="399"/>
      <c r="E95" s="399"/>
      <c r="F95" s="399"/>
      <c r="G95" s="399"/>
      <c r="H95" s="399"/>
      <c r="I95" s="399"/>
      <c r="J95" s="399"/>
    </row>
    <row r="96" spans="1:10" s="239" customFormat="1" x14ac:dyDescent="0.25">
      <c r="A96" s="241" t="s">
        <v>150</v>
      </c>
      <c r="B96" s="241"/>
      <c r="C96" s="241"/>
      <c r="D96" s="241"/>
      <c r="E96" s="241"/>
      <c r="F96" s="241"/>
      <c r="G96" s="241"/>
      <c r="H96" s="241"/>
      <c r="I96" s="241"/>
      <c r="J96" s="241"/>
    </row>
    <row r="97" spans="1:10" s="239" customFormat="1" x14ac:dyDescent="0.25">
      <c r="A97" s="236" t="s">
        <v>205</v>
      </c>
      <c r="B97" s="241"/>
      <c r="C97" s="241"/>
      <c r="D97" s="241"/>
      <c r="E97" s="241"/>
      <c r="F97" s="241"/>
      <c r="G97" s="241"/>
      <c r="H97" s="241"/>
      <c r="I97" s="241"/>
      <c r="J97" s="241"/>
    </row>
    <row r="98" spans="1:10" s="239" customFormat="1" x14ac:dyDescent="0.25">
      <c r="A98" s="243" t="s">
        <v>152</v>
      </c>
      <c r="B98" s="243" t="str">
        <f>B59</f>
        <v>II квартал 2024 год</v>
      </c>
      <c r="C98" s="244"/>
      <c r="D98" s="244"/>
      <c r="E98" s="245"/>
      <c r="F98" s="245"/>
      <c r="G98" s="244"/>
      <c r="H98" s="244"/>
      <c r="I98" s="245"/>
      <c r="J98" s="244"/>
    </row>
    <row r="99" spans="1:10" s="239" customFormat="1" x14ac:dyDescent="0.25">
      <c r="A99" s="243" t="s">
        <v>153</v>
      </c>
      <c r="B99" s="243" t="str">
        <f>B60</f>
        <v>30.06.2024г.</v>
      </c>
      <c r="C99" s="244"/>
      <c r="D99" s="244"/>
      <c r="E99" s="245"/>
      <c r="F99" s="245"/>
      <c r="G99" s="244"/>
      <c r="H99" s="244"/>
      <c r="I99" s="245"/>
      <c r="J99" s="244"/>
    </row>
    <row r="101" spans="1:10" s="248" customFormat="1" ht="101.25" customHeight="1" x14ac:dyDescent="0.2">
      <c r="A101" s="247" t="s">
        <v>154</v>
      </c>
      <c r="B101" s="247" t="s">
        <v>155</v>
      </c>
      <c r="C101" s="247" t="s">
        <v>156</v>
      </c>
      <c r="D101" s="247" t="s">
        <v>156</v>
      </c>
      <c r="E101" s="247" t="s">
        <v>156</v>
      </c>
      <c r="F101" s="247" t="s">
        <v>156</v>
      </c>
      <c r="G101" s="247" t="s">
        <v>157</v>
      </c>
      <c r="H101" s="247" t="s">
        <v>158</v>
      </c>
      <c r="I101" s="247" t="s">
        <v>159</v>
      </c>
      <c r="J101" s="247" t="s">
        <v>160</v>
      </c>
    </row>
    <row r="102" spans="1:10" s="248" customFormat="1" x14ac:dyDescent="0.2">
      <c r="A102" s="247"/>
      <c r="B102" s="247"/>
      <c r="C102" s="247" t="s">
        <v>161</v>
      </c>
      <c r="D102" s="247" t="s">
        <v>161</v>
      </c>
      <c r="E102" s="247" t="s">
        <v>162</v>
      </c>
      <c r="F102" s="247" t="s">
        <v>162</v>
      </c>
      <c r="G102" s="247"/>
      <c r="H102" s="247"/>
      <c r="I102" s="247"/>
      <c r="J102" s="247"/>
    </row>
    <row r="103" spans="1:10" s="248" customFormat="1" ht="31.5" x14ac:dyDescent="0.2">
      <c r="A103" s="247"/>
      <c r="B103" s="247"/>
      <c r="C103" s="249" t="s">
        <v>163</v>
      </c>
      <c r="D103" s="249" t="s">
        <v>164</v>
      </c>
      <c r="E103" s="249" t="s">
        <v>165</v>
      </c>
      <c r="F103" s="249" t="s">
        <v>164</v>
      </c>
      <c r="G103" s="247"/>
      <c r="H103" s="247"/>
      <c r="I103" s="247"/>
      <c r="J103" s="247"/>
    </row>
    <row r="104" spans="1:10" s="239" customFormat="1" ht="14.25" x14ac:dyDescent="0.2">
      <c r="A104" s="250" t="s">
        <v>36</v>
      </c>
      <c r="B104" s="251" t="s">
        <v>39</v>
      </c>
      <c r="C104" s="250" t="s">
        <v>41</v>
      </c>
      <c r="D104" s="250" t="s">
        <v>44</v>
      </c>
      <c r="E104" s="250" t="s">
        <v>166</v>
      </c>
      <c r="F104" s="250" t="s">
        <v>167</v>
      </c>
      <c r="G104" s="250" t="s">
        <v>168</v>
      </c>
      <c r="H104" s="250" t="s">
        <v>169</v>
      </c>
      <c r="I104" s="250" t="s">
        <v>170</v>
      </c>
      <c r="J104" s="250" t="s">
        <v>171</v>
      </c>
    </row>
    <row r="105" spans="1:10" s="239" customFormat="1" x14ac:dyDescent="0.2">
      <c r="A105" s="252">
        <v>1</v>
      </c>
      <c r="B105" s="253" t="s">
        <v>172</v>
      </c>
      <c r="C105" s="254"/>
      <c r="D105" s="254"/>
      <c r="E105" s="255"/>
      <c r="F105" s="255"/>
      <c r="G105" s="256"/>
      <c r="H105" s="256"/>
      <c r="I105" s="257"/>
      <c r="J105" s="257"/>
    </row>
    <row r="106" spans="1:10" s="239" customFormat="1" x14ac:dyDescent="0.2">
      <c r="A106" s="258" t="s">
        <v>85</v>
      </c>
      <c r="B106" s="259" t="s">
        <v>173</v>
      </c>
      <c r="C106" s="261" t="s">
        <v>188</v>
      </c>
      <c r="D106" s="261" t="s">
        <v>188</v>
      </c>
      <c r="E106" s="261" t="s">
        <v>175</v>
      </c>
      <c r="F106" s="261" t="s">
        <v>175</v>
      </c>
      <c r="G106" s="262">
        <v>1</v>
      </c>
      <c r="H106" s="262"/>
      <c r="I106" s="263"/>
      <c r="J106" s="263"/>
    </row>
    <row r="107" spans="1:10" s="239" customFormat="1" x14ac:dyDescent="0.2">
      <c r="A107" s="258" t="s">
        <v>100</v>
      </c>
      <c r="B107" s="259" t="s">
        <v>206</v>
      </c>
      <c r="C107" s="261" t="s">
        <v>188</v>
      </c>
      <c r="D107" s="261" t="s">
        <v>188</v>
      </c>
      <c r="E107" s="261" t="s">
        <v>175</v>
      </c>
      <c r="F107" s="261" t="s">
        <v>175</v>
      </c>
      <c r="G107" s="262">
        <v>1</v>
      </c>
      <c r="H107" s="262"/>
      <c r="I107" s="263"/>
      <c r="J107" s="263"/>
    </row>
    <row r="108" spans="1:10" s="239" customFormat="1" x14ac:dyDescent="0.2">
      <c r="A108" s="258" t="s">
        <v>103</v>
      </c>
      <c r="B108" s="259" t="s">
        <v>207</v>
      </c>
      <c r="C108" s="261" t="s">
        <v>188</v>
      </c>
      <c r="D108" s="261" t="s">
        <v>188</v>
      </c>
      <c r="E108" s="261" t="s">
        <v>175</v>
      </c>
      <c r="F108" s="261" t="s">
        <v>175</v>
      </c>
      <c r="G108" s="262">
        <v>1</v>
      </c>
      <c r="H108" s="262"/>
      <c r="I108" s="263"/>
      <c r="J108" s="263"/>
    </row>
    <row r="109" spans="1:10" s="239" customFormat="1" x14ac:dyDescent="0.2">
      <c r="A109" s="252">
        <v>2</v>
      </c>
      <c r="B109" s="253" t="s">
        <v>178</v>
      </c>
      <c r="C109" s="264"/>
      <c r="D109" s="264"/>
      <c r="E109" s="264"/>
      <c r="F109" s="264"/>
      <c r="G109" s="265"/>
      <c r="H109" s="265"/>
      <c r="I109" s="257"/>
      <c r="J109" s="257"/>
    </row>
    <row r="110" spans="1:10" s="239" customFormat="1" x14ac:dyDescent="0.2">
      <c r="A110" s="258" t="s">
        <v>105</v>
      </c>
      <c r="B110" s="259" t="s">
        <v>208</v>
      </c>
      <c r="C110" s="261" t="s">
        <v>188</v>
      </c>
      <c r="D110" s="261" t="s">
        <v>188</v>
      </c>
      <c r="E110" s="261" t="s">
        <v>194</v>
      </c>
      <c r="F110" s="261" t="s">
        <v>194</v>
      </c>
      <c r="G110" s="262">
        <v>1</v>
      </c>
      <c r="H110" s="262"/>
      <c r="I110" s="263"/>
      <c r="J110" s="263"/>
    </row>
    <row r="111" spans="1:10" s="239" customFormat="1" ht="42" customHeight="1" x14ac:dyDescent="0.2">
      <c r="A111" s="252">
        <v>3</v>
      </c>
      <c r="B111" s="253" t="s">
        <v>209</v>
      </c>
      <c r="C111" s="254"/>
      <c r="D111" s="254"/>
      <c r="E111" s="255"/>
      <c r="F111" s="255"/>
      <c r="G111" s="256"/>
      <c r="H111" s="256"/>
      <c r="I111" s="257"/>
      <c r="J111" s="257"/>
    </row>
    <row r="112" spans="1:10" s="239" customFormat="1" x14ac:dyDescent="0.2">
      <c r="A112" s="258" t="s">
        <v>182</v>
      </c>
      <c r="B112" s="259" t="s">
        <v>210</v>
      </c>
      <c r="C112" s="261" t="s">
        <v>194</v>
      </c>
      <c r="D112" s="261" t="s">
        <v>194</v>
      </c>
      <c r="E112" s="261" t="s">
        <v>194</v>
      </c>
      <c r="F112" s="261" t="s">
        <v>194</v>
      </c>
      <c r="G112" s="293">
        <v>1</v>
      </c>
      <c r="H112" s="293"/>
      <c r="I112" s="263"/>
      <c r="J112" s="263"/>
    </row>
    <row r="113" spans="1:10" s="239" customFormat="1" x14ac:dyDescent="0.2">
      <c r="A113" s="228" t="s">
        <v>197</v>
      </c>
      <c r="E113" s="229"/>
      <c r="F113" s="230"/>
      <c r="G113" s="230"/>
      <c r="H113" s="231"/>
      <c r="I113" s="232"/>
      <c r="J113" s="232"/>
    </row>
    <row r="114" spans="1:10" s="239" customFormat="1" x14ac:dyDescent="0.25">
      <c r="A114" s="236"/>
      <c r="B114" s="236"/>
      <c r="C114" s="236"/>
      <c r="D114" s="236"/>
      <c r="E114" s="237"/>
      <c r="F114" s="237"/>
      <c r="G114" s="236"/>
      <c r="H114" s="236"/>
      <c r="I114" s="237"/>
      <c r="J114" s="236"/>
    </row>
    <row r="115" spans="1:10" s="239" customFormat="1" ht="15.75" customHeight="1" x14ac:dyDescent="0.2">
      <c r="A115" s="228"/>
      <c r="B115" s="228"/>
      <c r="C115" s="228"/>
      <c r="D115" s="228"/>
      <c r="E115" s="229"/>
      <c r="F115" s="230"/>
      <c r="G115" s="230"/>
      <c r="H115" s="231"/>
      <c r="I115" s="232"/>
      <c r="J115" s="232"/>
    </row>
    <row r="116" spans="1:10" s="239" customFormat="1" ht="15.75" customHeight="1" x14ac:dyDescent="0.25">
      <c r="A116" s="236"/>
      <c r="B116" s="236"/>
      <c r="C116" s="236"/>
      <c r="D116" s="236"/>
      <c r="E116" s="237"/>
      <c r="F116" s="237"/>
      <c r="G116" s="236"/>
      <c r="H116" s="236"/>
      <c r="I116" s="237"/>
      <c r="J116" s="236"/>
    </row>
    <row r="117" spans="1:10" s="239" customFormat="1" x14ac:dyDescent="0.25">
      <c r="A117" s="236"/>
      <c r="B117" s="236"/>
      <c r="C117" s="236"/>
      <c r="D117" s="236"/>
      <c r="E117" s="237"/>
      <c r="F117" s="237"/>
      <c r="G117" s="236"/>
      <c r="H117" s="236"/>
      <c r="I117" s="237"/>
      <c r="J117" s="236"/>
    </row>
    <row r="118" spans="1:10" s="239" customFormat="1" x14ac:dyDescent="0.25">
      <c r="A118" s="236"/>
      <c r="B118" s="236"/>
      <c r="C118" s="236"/>
      <c r="D118" s="236"/>
      <c r="E118" s="237"/>
      <c r="F118" s="237"/>
      <c r="G118" s="236"/>
      <c r="H118" s="236"/>
      <c r="I118" s="237"/>
      <c r="J118" s="236"/>
    </row>
    <row r="121" spans="1:10" s="239" customFormat="1" x14ac:dyDescent="0.25">
      <c r="A121" s="236"/>
      <c r="B121" s="236"/>
      <c r="C121" s="236"/>
      <c r="D121" s="236"/>
      <c r="E121" s="237"/>
      <c r="F121" s="237"/>
      <c r="G121" s="236"/>
      <c r="H121" s="236"/>
      <c r="I121" s="237"/>
      <c r="J121" s="238" t="s">
        <v>146</v>
      </c>
    </row>
    <row r="122" spans="1:10" s="239" customFormat="1" ht="15.75" customHeight="1" x14ac:dyDescent="0.25">
      <c r="A122" s="236"/>
      <c r="B122" s="236"/>
      <c r="C122" s="236"/>
      <c r="D122" s="236"/>
      <c r="E122" s="237"/>
      <c r="F122" s="237"/>
      <c r="G122" s="236"/>
      <c r="H122" s="236"/>
      <c r="I122" s="237"/>
      <c r="J122" s="238" t="s">
        <v>1</v>
      </c>
    </row>
    <row r="123" spans="1:10" s="239" customFormat="1" x14ac:dyDescent="0.25">
      <c r="A123" s="236"/>
      <c r="B123" s="236"/>
      <c r="C123" s="236"/>
      <c r="D123" s="236"/>
      <c r="E123" s="237"/>
      <c r="F123" s="237"/>
      <c r="G123" s="236"/>
      <c r="H123" s="236"/>
      <c r="I123" s="237"/>
      <c r="J123" s="238" t="s">
        <v>2</v>
      </c>
    </row>
    <row r="124" spans="1:10" s="239" customFormat="1" x14ac:dyDescent="0.2">
      <c r="C124" s="240" t="s">
        <v>147</v>
      </c>
    </row>
    <row r="125" spans="1:10" s="239" customFormat="1" x14ac:dyDescent="0.2">
      <c r="C125" s="240" t="s">
        <v>148</v>
      </c>
    </row>
    <row r="126" spans="1:10" s="239" customFormat="1" x14ac:dyDescent="0.25">
      <c r="A126" s="236"/>
      <c r="B126" s="236"/>
      <c r="C126" s="236"/>
      <c r="D126" s="236"/>
      <c r="E126" s="237"/>
      <c r="F126" s="237"/>
      <c r="G126" s="236"/>
      <c r="H126" s="236"/>
      <c r="I126" s="237"/>
      <c r="J126" s="234"/>
    </row>
    <row r="127" spans="1:10" s="239" customFormat="1" x14ac:dyDescent="0.25">
      <c r="A127" s="236"/>
      <c r="B127" s="236"/>
      <c r="C127" s="236"/>
      <c r="D127" s="236"/>
      <c r="E127" s="237"/>
      <c r="F127" s="237"/>
      <c r="G127" s="236"/>
      <c r="H127" s="236"/>
      <c r="I127" s="237"/>
      <c r="J127" s="236"/>
    </row>
    <row r="128" spans="1:10" s="239" customFormat="1" x14ac:dyDescent="0.25">
      <c r="A128" s="241" t="s">
        <v>149</v>
      </c>
    </row>
    <row r="129" spans="1:10" s="239" customFormat="1" x14ac:dyDescent="0.25">
      <c r="A129" s="242" t="s">
        <v>44</v>
      </c>
      <c r="B129" s="399" t="str">
        <f>'прил. 7.1'!C21</f>
        <v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v>
      </c>
      <c r="C129" s="399"/>
      <c r="D129" s="399"/>
      <c r="E129" s="399"/>
      <c r="F129" s="399"/>
      <c r="G129" s="399"/>
      <c r="H129" s="399"/>
      <c r="I129" s="399"/>
      <c r="J129" s="399"/>
    </row>
    <row r="130" spans="1:10" s="239" customFormat="1" x14ac:dyDescent="0.25">
      <c r="A130" s="241" t="s">
        <v>150</v>
      </c>
      <c r="B130" s="241"/>
      <c r="C130" s="241"/>
      <c r="D130" s="241"/>
      <c r="E130" s="241"/>
      <c r="F130" s="241"/>
      <c r="G130" s="241"/>
      <c r="H130" s="241"/>
      <c r="I130" s="241"/>
      <c r="J130" s="241"/>
    </row>
    <row r="131" spans="1:10" s="239" customFormat="1" x14ac:dyDescent="0.25">
      <c r="A131" s="236" t="s">
        <v>211</v>
      </c>
      <c r="B131" s="241"/>
      <c r="C131" s="241"/>
      <c r="D131" s="241"/>
      <c r="E131" s="241"/>
      <c r="F131" s="241"/>
      <c r="G131" s="241"/>
      <c r="H131" s="241"/>
      <c r="I131" s="241"/>
      <c r="J131" s="241"/>
    </row>
    <row r="132" spans="1:10" s="239" customFormat="1" x14ac:dyDescent="0.25">
      <c r="A132" s="243" t="s">
        <v>152</v>
      </c>
      <c r="B132" s="243" t="str">
        <f>B59</f>
        <v>II квартал 2024 год</v>
      </c>
      <c r="C132" s="244"/>
      <c r="D132" s="244"/>
      <c r="E132" s="245"/>
      <c r="F132" s="245"/>
      <c r="G132" s="244"/>
      <c r="H132" s="244"/>
      <c r="I132" s="245"/>
      <c r="J132" s="244"/>
    </row>
    <row r="133" spans="1:10" s="239" customFormat="1" x14ac:dyDescent="0.25">
      <c r="A133" s="243" t="s">
        <v>153</v>
      </c>
      <c r="B133" s="243" t="str">
        <f>B60</f>
        <v>30.06.2024г.</v>
      </c>
      <c r="C133" s="244"/>
      <c r="D133" s="244"/>
      <c r="E133" s="245"/>
      <c r="F133" s="245"/>
      <c r="G133" s="244"/>
      <c r="H133" s="244"/>
      <c r="I133" s="245"/>
      <c r="J133" s="244"/>
    </row>
    <row r="135" spans="1:10" s="248" customFormat="1" ht="101.25" customHeight="1" x14ac:dyDescent="0.2">
      <c r="A135" s="247" t="s">
        <v>154</v>
      </c>
      <c r="B135" s="247" t="s">
        <v>155</v>
      </c>
      <c r="C135" s="247" t="s">
        <v>156</v>
      </c>
      <c r="D135" s="247" t="s">
        <v>156</v>
      </c>
      <c r="E135" s="247" t="s">
        <v>156</v>
      </c>
      <c r="F135" s="247" t="s">
        <v>156</v>
      </c>
      <c r="G135" s="247" t="s">
        <v>157</v>
      </c>
      <c r="H135" s="247" t="s">
        <v>158</v>
      </c>
      <c r="I135" s="247" t="s">
        <v>159</v>
      </c>
      <c r="J135" s="247" t="s">
        <v>160</v>
      </c>
    </row>
    <row r="136" spans="1:10" s="248" customFormat="1" x14ac:dyDescent="0.2">
      <c r="A136" s="247"/>
      <c r="B136" s="247"/>
      <c r="C136" s="247" t="s">
        <v>161</v>
      </c>
      <c r="D136" s="247" t="s">
        <v>161</v>
      </c>
      <c r="E136" s="247" t="s">
        <v>162</v>
      </c>
      <c r="F136" s="247" t="s">
        <v>162</v>
      </c>
      <c r="G136" s="247"/>
      <c r="H136" s="247"/>
      <c r="I136" s="247"/>
      <c r="J136" s="247"/>
    </row>
    <row r="137" spans="1:10" s="248" customFormat="1" ht="31.5" x14ac:dyDescent="0.2">
      <c r="A137" s="247"/>
      <c r="B137" s="247"/>
      <c r="C137" s="249" t="s">
        <v>163</v>
      </c>
      <c r="D137" s="249" t="s">
        <v>164</v>
      </c>
      <c r="E137" s="249" t="s">
        <v>165</v>
      </c>
      <c r="F137" s="249" t="s">
        <v>164</v>
      </c>
      <c r="G137" s="247"/>
      <c r="H137" s="247"/>
      <c r="I137" s="247"/>
      <c r="J137" s="247"/>
    </row>
    <row r="138" spans="1:10" s="239" customFormat="1" ht="14.25" x14ac:dyDescent="0.2">
      <c r="A138" s="250" t="s">
        <v>36</v>
      </c>
      <c r="B138" s="251" t="s">
        <v>39</v>
      </c>
      <c r="C138" s="250" t="s">
        <v>41</v>
      </c>
      <c r="D138" s="250" t="s">
        <v>44</v>
      </c>
      <c r="E138" s="250" t="s">
        <v>166</v>
      </c>
      <c r="F138" s="250" t="s">
        <v>167</v>
      </c>
      <c r="G138" s="250" t="s">
        <v>168</v>
      </c>
      <c r="H138" s="250" t="s">
        <v>169</v>
      </c>
      <c r="I138" s="250" t="s">
        <v>170</v>
      </c>
      <c r="J138" s="250" t="s">
        <v>171</v>
      </c>
    </row>
    <row r="139" spans="1:10" s="239" customFormat="1" x14ac:dyDescent="0.2">
      <c r="A139" s="252">
        <v>1</v>
      </c>
      <c r="B139" s="253" t="s">
        <v>172</v>
      </c>
      <c r="C139" s="254"/>
      <c r="D139" s="254"/>
      <c r="E139" s="255"/>
      <c r="F139" s="255"/>
      <c r="G139" s="256"/>
      <c r="H139" s="256"/>
      <c r="I139" s="257"/>
      <c r="J139" s="257"/>
    </row>
    <row r="140" spans="1:10" s="239" customFormat="1" x14ac:dyDescent="0.2">
      <c r="A140" s="258" t="s">
        <v>85</v>
      </c>
      <c r="B140" s="259" t="s">
        <v>173</v>
      </c>
      <c r="C140" s="261" t="s">
        <v>174</v>
      </c>
      <c r="D140" s="261" t="s">
        <v>174</v>
      </c>
      <c r="E140" s="261" t="s">
        <v>188</v>
      </c>
      <c r="F140" s="261" t="s">
        <v>188</v>
      </c>
      <c r="G140" s="262">
        <v>1</v>
      </c>
      <c r="H140" s="262"/>
      <c r="I140" s="263"/>
      <c r="J140" s="263"/>
    </row>
    <row r="141" spans="1:10" s="239" customFormat="1" x14ac:dyDescent="0.2">
      <c r="A141" s="258" t="s">
        <v>100</v>
      </c>
      <c r="B141" s="259" t="s">
        <v>176</v>
      </c>
      <c r="C141" s="261" t="s">
        <v>174</v>
      </c>
      <c r="D141" s="261" t="s">
        <v>174</v>
      </c>
      <c r="E141" s="261" t="s">
        <v>188</v>
      </c>
      <c r="F141" s="261" t="s">
        <v>188</v>
      </c>
      <c r="G141" s="262">
        <v>1</v>
      </c>
      <c r="H141" s="262"/>
      <c r="I141" s="263"/>
      <c r="J141" s="263"/>
    </row>
    <row r="142" spans="1:10" s="239" customFormat="1" x14ac:dyDescent="0.2">
      <c r="A142" s="258" t="s">
        <v>103</v>
      </c>
      <c r="B142" s="259" t="s">
        <v>212</v>
      </c>
      <c r="C142" s="261" t="s">
        <v>213</v>
      </c>
      <c r="D142" s="261" t="s">
        <v>213</v>
      </c>
      <c r="E142" s="261" t="s">
        <v>194</v>
      </c>
      <c r="F142" s="261" t="s">
        <v>194</v>
      </c>
      <c r="G142" s="262">
        <v>1</v>
      </c>
      <c r="H142" s="262"/>
      <c r="I142" s="263"/>
      <c r="J142" s="263"/>
    </row>
    <row r="143" spans="1:10" s="239" customFormat="1" x14ac:dyDescent="0.2">
      <c r="A143" s="252">
        <v>2</v>
      </c>
      <c r="B143" s="253" t="s">
        <v>178</v>
      </c>
      <c r="C143" s="264"/>
      <c r="D143" s="264"/>
      <c r="E143" s="264"/>
      <c r="F143" s="264"/>
      <c r="G143" s="265"/>
      <c r="H143" s="265"/>
      <c r="I143" s="257"/>
      <c r="J143" s="257"/>
    </row>
    <row r="144" spans="1:10" s="239" customFormat="1" x14ac:dyDescent="0.2">
      <c r="A144" s="258" t="s">
        <v>105</v>
      </c>
      <c r="B144" s="259" t="s">
        <v>214</v>
      </c>
      <c r="C144" s="261" t="s">
        <v>188</v>
      </c>
      <c r="D144" s="261" t="s">
        <v>188</v>
      </c>
      <c r="E144" s="261" t="s">
        <v>194</v>
      </c>
      <c r="F144" s="261" t="s">
        <v>194</v>
      </c>
      <c r="G144" s="262">
        <v>1</v>
      </c>
      <c r="H144" s="262"/>
      <c r="I144" s="263"/>
      <c r="J144" s="263"/>
    </row>
    <row r="145" spans="1:10" s="239" customFormat="1" x14ac:dyDescent="0.2">
      <c r="A145" s="252">
        <v>3</v>
      </c>
      <c r="B145" s="253" t="s">
        <v>191</v>
      </c>
      <c r="C145" s="254"/>
      <c r="D145" s="254"/>
      <c r="E145" s="255"/>
      <c r="F145" s="255"/>
      <c r="G145" s="256"/>
      <c r="H145" s="256"/>
      <c r="I145" s="257"/>
      <c r="J145" s="257"/>
    </row>
    <row r="146" spans="1:10" s="239" customFormat="1" x14ac:dyDescent="0.2">
      <c r="A146" s="258" t="s">
        <v>182</v>
      </c>
      <c r="B146" s="259" t="s">
        <v>215</v>
      </c>
      <c r="C146" s="261" t="s">
        <v>194</v>
      </c>
      <c r="D146" s="261" t="s">
        <v>194</v>
      </c>
      <c r="E146" s="261" t="s">
        <v>194</v>
      </c>
      <c r="F146" s="261" t="s">
        <v>194</v>
      </c>
      <c r="G146" s="293">
        <v>1</v>
      </c>
      <c r="H146" s="293"/>
      <c r="I146" s="263"/>
      <c r="J146" s="263"/>
    </row>
    <row r="147" spans="1:10" s="239" customFormat="1" x14ac:dyDescent="0.2">
      <c r="A147" s="228" t="s">
        <v>197</v>
      </c>
      <c r="E147" s="229"/>
      <c r="F147" s="230"/>
      <c r="G147" s="230"/>
      <c r="H147" s="231"/>
      <c r="I147" s="232"/>
      <c r="J147" s="232"/>
    </row>
  </sheetData>
  <autoFilter ref="A1:J147"/>
  <mergeCells count="4">
    <mergeCell ref="B16:J16"/>
    <mergeCell ref="B56:J56"/>
    <mergeCell ref="B95:J95"/>
    <mergeCell ref="B129:J1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9"/>
  <sheetViews>
    <sheetView topLeftCell="A10" zoomScale="85" zoomScaleNormal="85" workbookViewId="0">
      <selection activeCell="H14" sqref="H14"/>
    </sheetView>
  </sheetViews>
  <sheetFormatPr defaultRowHeight="15.75" x14ac:dyDescent="0.25"/>
  <cols>
    <col min="1" max="1" width="20.28515625" style="268" customWidth="1"/>
    <col min="2" max="2" width="68.85546875" style="268" customWidth="1"/>
    <col min="3" max="3" width="27.7109375" style="268" customWidth="1"/>
    <col min="4" max="16384" width="9.140625" style="268"/>
  </cols>
  <sheetData>
    <row r="2" spans="1:3" x14ac:dyDescent="0.25">
      <c r="B2" s="269"/>
      <c r="C2" s="270" t="s">
        <v>216</v>
      </c>
    </row>
    <row r="3" spans="1:3" x14ac:dyDescent="0.25">
      <c r="B3" s="269"/>
      <c r="C3" s="76" t="s">
        <v>1</v>
      </c>
    </row>
    <row r="4" spans="1:3" x14ac:dyDescent="0.25">
      <c r="B4" s="269"/>
      <c r="C4" s="39" t="s">
        <v>2</v>
      </c>
    </row>
    <row r="5" spans="1:3" x14ac:dyDescent="0.25">
      <c r="C5" s="271"/>
    </row>
    <row r="6" spans="1:3" x14ac:dyDescent="0.25">
      <c r="C6" s="271"/>
    </row>
    <row r="7" spans="1:3" x14ac:dyDescent="0.25">
      <c r="B7" s="39"/>
      <c r="C7" s="11" t="s">
        <v>3</v>
      </c>
    </row>
    <row r="8" spans="1:3" x14ac:dyDescent="0.25">
      <c r="B8" s="39"/>
      <c r="C8" s="11" t="s">
        <v>4</v>
      </c>
    </row>
    <row r="9" spans="1:3" x14ac:dyDescent="0.25">
      <c r="B9" s="39"/>
      <c r="C9" s="11" t="s">
        <v>5</v>
      </c>
    </row>
    <row r="10" spans="1:3" x14ac:dyDescent="0.25">
      <c r="B10" s="39"/>
      <c r="C10" s="11" t="s">
        <v>6</v>
      </c>
    </row>
    <row r="11" spans="1:3" x14ac:dyDescent="0.25">
      <c r="B11" s="272"/>
      <c r="C11" s="11" t="s">
        <v>217</v>
      </c>
    </row>
    <row r="12" spans="1:3" x14ac:dyDescent="0.25">
      <c r="B12" s="39"/>
      <c r="C12" s="11" t="s">
        <v>8</v>
      </c>
    </row>
    <row r="13" spans="1:3" x14ac:dyDescent="0.25">
      <c r="B13" s="32"/>
      <c r="C13" s="11" t="s">
        <v>9</v>
      </c>
    </row>
    <row r="14" spans="1:3" ht="36" customHeight="1" x14ac:dyDescent="0.25">
      <c r="A14" s="400" t="s">
        <v>218</v>
      </c>
      <c r="B14" s="400"/>
      <c r="C14" s="400"/>
    </row>
    <row r="15" spans="1:3" ht="16.5" thickBot="1" x14ac:dyDescent="0.3"/>
    <row r="16" spans="1:3" ht="16.5" thickBot="1" x14ac:dyDescent="0.3">
      <c r="A16" s="273" t="s">
        <v>219</v>
      </c>
      <c r="B16" s="274" t="s">
        <v>220</v>
      </c>
      <c r="C16" s="275" t="s">
        <v>221</v>
      </c>
    </row>
    <row r="17" spans="1:8" x14ac:dyDescent="0.25">
      <c r="A17" s="276">
        <v>1</v>
      </c>
      <c r="B17" s="277" t="s">
        <v>172</v>
      </c>
      <c r="C17" s="278"/>
    </row>
    <row r="18" spans="1:8" x14ac:dyDescent="0.25">
      <c r="A18" s="279" t="s">
        <v>85</v>
      </c>
      <c r="B18" s="280" t="s">
        <v>173</v>
      </c>
      <c r="C18" s="281" t="s">
        <v>222</v>
      </c>
    </row>
    <row r="19" spans="1:8" x14ac:dyDescent="0.25">
      <c r="A19" s="279" t="s">
        <v>100</v>
      </c>
      <c r="B19" s="280" t="s">
        <v>176</v>
      </c>
      <c r="C19" s="281" t="s">
        <v>222</v>
      </c>
    </row>
    <row r="20" spans="1:8" x14ac:dyDescent="0.25">
      <c r="A20" s="279" t="s">
        <v>103</v>
      </c>
      <c r="B20" s="280" t="s">
        <v>177</v>
      </c>
      <c r="C20" s="281" t="s">
        <v>222</v>
      </c>
    </row>
    <row r="21" spans="1:8" x14ac:dyDescent="0.25">
      <c r="A21" s="279">
        <v>2</v>
      </c>
      <c r="B21" s="282" t="s">
        <v>178</v>
      </c>
      <c r="C21" s="283"/>
    </row>
    <row r="22" spans="1:8" x14ac:dyDescent="0.25">
      <c r="A22" s="279" t="s">
        <v>105</v>
      </c>
      <c r="B22" s="280" t="s">
        <v>179</v>
      </c>
      <c r="C22" s="281" t="s">
        <v>223</v>
      </c>
    </row>
    <row r="23" spans="1:8" x14ac:dyDescent="0.25">
      <c r="A23" s="279" t="s">
        <v>107</v>
      </c>
      <c r="B23" s="280" t="s">
        <v>199</v>
      </c>
      <c r="C23" s="281" t="s">
        <v>223</v>
      </c>
    </row>
    <row r="24" spans="1:8" x14ac:dyDescent="0.25">
      <c r="A24" s="279" t="s">
        <v>109</v>
      </c>
      <c r="B24" s="280" t="s">
        <v>208</v>
      </c>
      <c r="C24" s="281" t="s">
        <v>222</v>
      </c>
    </row>
    <row r="25" spans="1:8" x14ac:dyDescent="0.25">
      <c r="A25" s="279" t="s">
        <v>110</v>
      </c>
      <c r="B25" s="280" t="s">
        <v>214</v>
      </c>
      <c r="C25" s="281" t="s">
        <v>222</v>
      </c>
    </row>
    <row r="26" spans="1:8" x14ac:dyDescent="0.25">
      <c r="A26" s="279">
        <v>3</v>
      </c>
      <c r="B26" s="282" t="s">
        <v>181</v>
      </c>
      <c r="C26" s="283"/>
    </row>
    <row r="27" spans="1:8" x14ac:dyDescent="0.25">
      <c r="A27" s="279" t="s">
        <v>182</v>
      </c>
      <c r="B27" s="280" t="s">
        <v>183</v>
      </c>
      <c r="C27" s="281" t="s">
        <v>222</v>
      </c>
    </row>
    <row r="28" spans="1:8" x14ac:dyDescent="0.25">
      <c r="A28" s="279" t="s">
        <v>184</v>
      </c>
      <c r="B28" s="280" t="s">
        <v>185</v>
      </c>
      <c r="C28" s="281" t="s">
        <v>223</v>
      </c>
    </row>
    <row r="29" spans="1:8" x14ac:dyDescent="0.25">
      <c r="A29" s="279" t="s">
        <v>186</v>
      </c>
      <c r="B29" s="280" t="s">
        <v>200</v>
      </c>
      <c r="C29" s="281" t="s">
        <v>223</v>
      </c>
    </row>
    <row r="30" spans="1:8" x14ac:dyDescent="0.25">
      <c r="A30" s="279" t="s">
        <v>189</v>
      </c>
      <c r="B30" s="280" t="s">
        <v>201</v>
      </c>
      <c r="C30" s="281" t="s">
        <v>223</v>
      </c>
      <c r="H30" s="284"/>
    </row>
    <row r="31" spans="1:8" x14ac:dyDescent="0.25">
      <c r="A31" s="279" t="s">
        <v>224</v>
      </c>
      <c r="B31" s="280" t="s">
        <v>202</v>
      </c>
      <c r="C31" s="281" t="s">
        <v>223</v>
      </c>
      <c r="H31" s="284"/>
    </row>
    <row r="32" spans="1:8" x14ac:dyDescent="0.25">
      <c r="A32" s="279" t="s">
        <v>225</v>
      </c>
      <c r="B32" s="280" t="s">
        <v>187</v>
      </c>
      <c r="C32" s="281" t="s">
        <v>223</v>
      </c>
    </row>
    <row r="33" spans="1:8" x14ac:dyDescent="0.25">
      <c r="A33" s="279" t="s">
        <v>226</v>
      </c>
      <c r="B33" s="280" t="s">
        <v>227</v>
      </c>
      <c r="C33" s="281" t="s">
        <v>222</v>
      </c>
    </row>
    <row r="34" spans="1:8" x14ac:dyDescent="0.25">
      <c r="A34" s="279">
        <v>4</v>
      </c>
      <c r="B34" s="282" t="s">
        <v>191</v>
      </c>
      <c r="C34" s="283"/>
      <c r="H34" s="285"/>
    </row>
    <row r="35" spans="1:8" x14ac:dyDescent="0.25">
      <c r="A35" s="279" t="s">
        <v>192</v>
      </c>
      <c r="B35" s="280" t="s">
        <v>193</v>
      </c>
      <c r="C35" s="281" t="s">
        <v>223</v>
      </c>
      <c r="H35" s="286"/>
    </row>
    <row r="36" spans="1:8" x14ac:dyDescent="0.25">
      <c r="A36" s="279" t="s">
        <v>195</v>
      </c>
      <c r="B36" s="280" t="s">
        <v>228</v>
      </c>
      <c r="C36" s="281" t="s">
        <v>222</v>
      </c>
      <c r="H36" s="285"/>
    </row>
    <row r="37" spans="1:8" x14ac:dyDescent="0.25">
      <c r="A37" s="279" t="s">
        <v>229</v>
      </c>
      <c r="B37" s="280" t="s">
        <v>204</v>
      </c>
      <c r="C37" s="281" t="s">
        <v>222</v>
      </c>
      <c r="H37" s="285"/>
    </row>
    <row r="38" spans="1:8" x14ac:dyDescent="0.25">
      <c r="A38" s="279">
        <v>5</v>
      </c>
      <c r="B38" s="282" t="s">
        <v>209</v>
      </c>
      <c r="C38" s="283"/>
      <c r="H38" s="285"/>
    </row>
    <row r="39" spans="1:8" ht="16.5" thickBot="1" x14ac:dyDescent="0.3">
      <c r="A39" s="287" t="s">
        <v>230</v>
      </c>
      <c r="B39" s="288" t="s">
        <v>210</v>
      </c>
      <c r="C39" s="289" t="s">
        <v>222</v>
      </c>
      <c r="H39" s="285"/>
    </row>
  </sheetData>
  <mergeCells count="1">
    <mergeCell ref="A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 7.1</vt:lpstr>
      <vt:lpstr>прил. 7.2</vt:lpstr>
      <vt:lpstr>прил. 8</vt:lpstr>
      <vt:lpstr>прил.11.1</vt:lpstr>
      <vt:lpstr>прил. 11.2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2024-08-12T08:33:19Z</dcterms:modified>
</cp:coreProperties>
</file>