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700" activeTab="1"/>
  </bookViews>
  <sheets>
    <sheet name="K_НЭСКО-ХМАО-01" sheetId="1" r:id="rId1"/>
    <sheet name="K_НЭСКО-ХМАО-02" sheetId="6" r:id="rId2"/>
    <sheet name="K_НЭСКО-ХМАО-03" sheetId="4" r:id="rId3"/>
    <sheet name="K_НЭСКО-ХМАО-04" sheetId="5" r:id="rId4"/>
  </sheets>
  <calcPr calcId="162913"/>
</workbook>
</file>

<file path=xl/calcChain.xml><?xml version="1.0" encoding="utf-8"?>
<calcChain xmlns="http://schemas.openxmlformats.org/spreadsheetml/2006/main">
  <c r="AY62" i="6" l="1"/>
  <c r="AY63" i="6"/>
  <c r="AT49" i="6" l="1"/>
  <c r="BD49" i="6"/>
  <c r="AT51" i="6"/>
  <c r="AY33" i="6"/>
  <c r="BF88" i="6" l="1"/>
  <c r="BM81" i="6"/>
  <c r="BS65" i="6" l="1"/>
  <c r="AO63" i="6"/>
  <c r="AO62" i="6"/>
  <c r="AY32" i="6"/>
  <c r="AT50" i="6"/>
  <c r="AR88" i="6" l="1"/>
  <c r="BM83" i="6" l="1"/>
  <c r="BM84" i="6" s="1"/>
  <c r="BM85" i="6" s="1"/>
  <c r="BM86" i="6" s="1"/>
  <c r="CC64" i="6" l="1"/>
  <c r="Z51" i="5" l="1"/>
  <c r="P51" i="5"/>
  <c r="AJ51" i="5" s="1"/>
  <c r="AJ39" i="5"/>
  <c r="Z39" i="5"/>
  <c r="AJ38" i="5"/>
  <c r="Z38" i="5"/>
  <c r="AJ36" i="5"/>
  <c r="AJ35" i="5" s="1"/>
  <c r="P50" i="5" s="1"/>
  <c r="AJ33" i="4"/>
  <c r="AJ31" i="4" s="1"/>
  <c r="Z33" i="4"/>
  <c r="Z31" i="4" s="1"/>
  <c r="Z36" i="5" l="1"/>
  <c r="Z35" i="5" s="1"/>
  <c r="BS64" i="6"/>
  <c r="BS63" i="6"/>
  <c r="BD51" i="6"/>
  <c r="BD50" i="6"/>
  <c r="AJ50" i="6"/>
  <c r="AJ49" i="6"/>
  <c r="Z51" i="6"/>
  <c r="AJ51" i="6" s="1"/>
  <c r="AT48" i="6" l="1"/>
  <c r="BD48" i="6"/>
  <c r="AJ48" i="6"/>
  <c r="Z48" i="6" l="1"/>
  <c r="BN62" i="6" l="1"/>
  <c r="AO51" i="5" s="1"/>
  <c r="AT39" i="5"/>
  <c r="AR26" i="5"/>
  <c r="BN64" i="6" l="1"/>
  <c r="Z7" i="6"/>
  <c r="BS62" i="6" l="1"/>
  <c r="BN63" i="6"/>
  <c r="BD39" i="5"/>
  <c r="BD38" i="5"/>
  <c r="AT38" i="5"/>
  <c r="AY26" i="5"/>
  <c r="AY28" i="5" s="1"/>
  <c r="BD33" i="4"/>
  <c r="AT33" i="4"/>
  <c r="AY33" i="1"/>
  <c r="BF81" i="6" l="1"/>
  <c r="BF83" i="6" s="1"/>
  <c r="AY27" i="5"/>
  <c r="BF86" i="6" l="1"/>
  <c r="BF85" i="6"/>
  <c r="BF84" i="6"/>
  <c r="AJ50" i="5" l="1"/>
  <c r="AR28" i="5"/>
  <c r="BD36" i="5"/>
  <c r="BD35" i="5" s="1"/>
  <c r="AT36" i="5"/>
  <c r="AT35" i="5" s="1"/>
  <c r="Z7" i="5"/>
  <c r="BD31" i="4"/>
  <c r="AT31" i="4"/>
  <c r="AT30" i="4" s="1"/>
  <c r="Z7" i="4"/>
  <c r="AJ51" i="1"/>
  <c r="BD30" i="4" l="1"/>
  <c r="U50" i="5"/>
  <c r="AO50" i="5" s="1"/>
  <c r="Z30" i="4"/>
  <c r="AR27" i="5"/>
  <c r="BF71" i="5"/>
  <c r="AJ30" i="4"/>
  <c r="P44" i="4" s="1"/>
  <c r="AJ44" i="4" s="1"/>
  <c r="U44" i="4" l="1"/>
  <c r="U45" i="4"/>
  <c r="P45" i="4" s="1"/>
  <c r="AO44" i="4"/>
  <c r="CC62" i="6" s="1"/>
  <c r="BF65" i="4"/>
  <c r="AO45" i="4" l="1"/>
  <c r="CC63" i="6" s="1"/>
  <c r="AJ45" i="4"/>
  <c r="Z51" i="1"/>
  <c r="Z7" i="1"/>
  <c r="AT51" i="1" l="1"/>
  <c r="BD51" i="1" l="1"/>
</calcChain>
</file>

<file path=xl/sharedStrings.xml><?xml version="1.0" encoding="utf-8"?>
<sst xmlns="http://schemas.openxmlformats.org/spreadsheetml/2006/main" count="821" uniqueCount="255">
  <si>
    <t>ПАСПОРТ ИНВЕСТИЦИОННОГО ПРОЕКТА</t>
  </si>
  <si>
    <t>1.</t>
  </si>
  <si>
    <t>ОБЩАЯ ИНФОРМАЦИЯ</t>
  </si>
  <si>
    <t>1.1.</t>
  </si>
  <si>
    <t>Наименование инвестиционного проекта:</t>
  </si>
  <si>
    <t>1.2.</t>
  </si>
  <si>
    <t>Идентификатор инвестиционного проекта:</t>
  </si>
  <si>
    <t>1.2.1.</t>
  </si>
  <si>
    <t>1.2.2.</t>
  </si>
  <si>
    <t>Место реализации инвестиционного проекта:</t>
  </si>
  <si>
    <t>1.2.3.</t>
  </si>
  <si>
    <t>Адрес инвестиционного проекта</t>
  </si>
  <si>
    <t>2.</t>
  </si>
  <si>
    <t>ОСНОВНЫЕ СВЕДЕНИЯ ОБ ИНВЕСТИЦИОННОМ ПРОЕКТЕ</t>
  </si>
  <si>
    <t>2.1.</t>
  </si>
  <si>
    <t>Планируемые цели, задачи, этапы, сроки и конкретные результаты реализации инвестиционного проекта:</t>
  </si>
  <si>
    <t>2.2.</t>
  </si>
  <si>
    <t>Результат реализации инвестиционного проекта:</t>
  </si>
  <si>
    <t>2.3.</t>
  </si>
  <si>
    <t>Срок начала реализации инвестиционного проекта:</t>
  </si>
  <si>
    <t>2.4.</t>
  </si>
  <si>
    <t>Срок окончания реализации инвестиционного проекта:</t>
  </si>
  <si>
    <t>2022 год</t>
  </si>
  <si>
    <t>2.5.</t>
  </si>
  <si>
    <t>Этапы реализации инвестиционного проекта:</t>
  </si>
  <si>
    <t>2.6.</t>
  </si>
  <si>
    <t>Техническая характеристика инвестиционного проекта</t>
  </si>
  <si>
    <t>№ п/п</t>
  </si>
  <si>
    <t>Наименование</t>
  </si>
  <si>
    <t>Год реализации</t>
  </si>
  <si>
    <t>Количество</t>
  </si>
  <si>
    <t>Ед.изм.</t>
  </si>
  <si>
    <t>начала</t>
  </si>
  <si>
    <t>окончания</t>
  </si>
  <si>
    <t>По проекту</t>
  </si>
  <si>
    <t>Фактически</t>
  </si>
  <si>
    <t>шт.</t>
  </si>
  <si>
    <t>ИТОГО за 2021 год:</t>
  </si>
  <si>
    <t>2.7.</t>
  </si>
  <si>
    <t>Сметная стоимость инвестиционного проекта</t>
  </si>
  <si>
    <t>2.7.1.</t>
  </si>
  <si>
    <t>Наименование затрат</t>
  </si>
  <si>
    <t>Полная стоимость инвестиционного проекта, млн.руб.</t>
  </si>
  <si>
    <t>Результаты закупок работ и услуг</t>
  </si>
  <si>
    <t>Плановая стоимость</t>
  </si>
  <si>
    <t>Фактическая стоимость</t>
  </si>
  <si>
    <t>без НДС</t>
  </si>
  <si>
    <t xml:space="preserve"> с НДС</t>
  </si>
  <si>
    <t>№ договора</t>
  </si>
  <si>
    <t>Дата договора</t>
  </si>
  <si>
    <t>Подрядчик</t>
  </si>
  <si>
    <t>ВСЕГО, в том числе:</t>
  </si>
  <si>
    <t>ООО "ИТЦ "Электроком"</t>
  </si>
  <si>
    <t>Оборудование</t>
  </si>
  <si>
    <t>Прочие затраты</t>
  </si>
  <si>
    <t>2.7.2.</t>
  </si>
  <si>
    <t>Полная стоимость инвестиционного проекта определена на основании:</t>
  </si>
  <si>
    <t>3.</t>
  </si>
  <si>
    <t>ПОКАЗАТЕЛИ ИНВЕСТИЦИОННОГО ПРОЕКТА</t>
  </si>
  <si>
    <t>Наименование показателя</t>
  </si>
  <si>
    <t>3.1.</t>
  </si>
  <si>
    <t>3.2.</t>
  </si>
  <si>
    <t>Единица изерения</t>
  </si>
  <si>
    <t>2021 год</t>
  </si>
  <si>
    <t>План</t>
  </si>
  <si>
    <t>Факт</t>
  </si>
  <si>
    <t>Млн.руб.</t>
  </si>
  <si>
    <t>Ввод в ОФ</t>
  </si>
  <si>
    <t>шт</t>
  </si>
  <si>
    <t>4.</t>
  </si>
  <si>
    <t>ОЦЕНКА ВЛИЯНИЯ ИНВЕСТИЦИОННОГО ПРОЕКТА НА ДОСТИЖЕНИЕ ПЛАНОВЫХ ПОКАЗАТЕЛЕЙ</t>
  </si>
  <si>
    <t>4.1.</t>
  </si>
  <si>
    <t xml:space="preserve">Инвестиционный проект окажет следующее влияние на достижение плановых показателей ИПР:
</t>
  </si>
  <si>
    <t>5.</t>
  </si>
  <si>
    <t>ГРАФИК РЕАЛИЗАЦИИ ИНВЕСТИЦИОННОГО ПРОЕКТА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</si>
  <si>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</si>
  <si>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</si>
  <si>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</si>
  <si>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</si>
  <si>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</si>
  <si>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</si>
  <si>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</si>
  <si>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</si>
  <si>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1.3.</t>
  </si>
  <si>
    <t>1.4.</t>
  </si>
  <si>
    <t>1.5.</t>
  </si>
  <si>
    <t>Организационный этап</t>
  </si>
  <si>
    <t>Поставка основного оборудования</t>
  </si>
  <si>
    <t>3.3.</t>
  </si>
  <si>
    <t>Монтаж основного оборудования</t>
  </si>
  <si>
    <t>3.4.</t>
  </si>
  <si>
    <t>Пусконаладочные работы</t>
  </si>
  <si>
    <t>Испытания и ввод в эксплуатацию</t>
  </si>
  <si>
    <t>6.</t>
  </si>
  <si>
    <t>6.1.</t>
  </si>
  <si>
    <t>7.</t>
  </si>
  <si>
    <t>РАСПОЛОЖЕНИЕ ЭЛЕКТРОСЕТЕВЫХ ОБЪЕКТОВ, СТРОИТЕЛЬСТВО ИЛИ РЕКОНСТРУКЦИЯ КОТОРЫХ ПРЕДУСМАТРИВАЕТСЯ ИНВЕСТИЦИОННЫМ ПРОЕКТОМ</t>
  </si>
  <si>
    <t>Карта-схема с отображением планируемого местоположения объектов электроэнергетики, строительство (реконструкция, модернизация, техническое перевооружение и (или) демонтаж) которых предусматривается инвестиционным проектом, а также смежных объектов электроэнергетики, которые существуют или строительство которых запланировано:</t>
  </si>
  <si>
    <t>КОММЕНТАРИИ</t>
  </si>
  <si>
    <t>• Исполнение обязательств гарантирующего поставщика в рамках требований Федерального Закона №35-ФЗ «Об электроэнергетике» от 26 марта 2003 года (в редакции Федерального закона №522-ФЗ от 27 декабря 2018г.). 
• Организация интеллектуальной системы учета электроэнергии с безвозмездным предоставлением потребителям минимального набора функций коммерческого учета бытовых потребителей
• Снижение расходов бытовых потребителей на общедомовые нужды (ОДН) на 11,5 %
• Обеспечение возможности проведения мероприятий по поиску мест хищений электроэнергии за счет предоставления данных о величине небаланса потребления электроэнергии жилого дома.
• Сокращение затрат на персонал, контролирующий показания квартирных счетчиков.</t>
  </si>
  <si>
    <t>IV  этапа</t>
  </si>
  <si>
    <t>Основной сервер</t>
  </si>
  <si>
    <t>Резервный сервер</t>
  </si>
  <si>
    <t>Коммутатор для управления сбором данных</t>
  </si>
  <si>
    <t>Головные маршрутизаторы</t>
  </si>
  <si>
    <t>Межсетевой экран. Лицензию нужно продлевать каждый год</t>
  </si>
  <si>
    <t>NAS</t>
  </si>
  <si>
    <t>1.2</t>
  </si>
  <si>
    <t>1.3</t>
  </si>
  <si>
    <t>1.1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</si>
  <si>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</si>
  <si>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</si>
  <si>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</si>
  <si>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</si>
  <si>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</si>
  <si>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</si>
  <si>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</si>
  <si>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</si>
  <si>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</si>
  <si>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 xml:space="preserve">В результате реализации инвестиционного проекта будет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 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</si>
  <si>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ИСУЭЭ</t>
  </si>
  <si>
    <t>в составе:</t>
  </si>
  <si>
    <t>Проектно-изыскательские работы</t>
  </si>
  <si>
    <t>Строительные работы, монтаж оборудования</t>
  </si>
  <si>
    <t>Пуско-наладочные работы</t>
  </si>
  <si>
    <t>Плановые показатели реализации инвестиционного проекта за весь период реализации проекта - 2021г.</t>
  </si>
  <si>
    <t xml:space="preserve">09.12.2020г. </t>
  </si>
  <si>
    <t>Локальный сметный расчет составлен в базисных ценах 2001г. в Федеральной сметной нормативной базе ФЕР-2020 с изм.1-3,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</si>
  <si>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Освоение*</t>
  </si>
  <si>
    <t>Финансирование*</t>
  </si>
  <si>
    <t>Ввод в ОФ*</t>
  </si>
  <si>
    <t>* - с учетом НДС</t>
  </si>
  <si>
    <t xml:space="preserve">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снижение расходов бытовых потребителей на общедомовые нужды (ОДН) в пределах 11,5%
• обеспечение возможности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</si>
  <si>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Этап закупки</t>
  </si>
  <si>
    <t xml:space="preserve">Подготовка закупочной документации 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</si>
  <si>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</si>
  <si>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</si>
  <si>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Подготовка помещений для размещения оборудования</t>
  </si>
  <si>
    <t>Строительство и пусконаладочные работы</t>
  </si>
  <si>
    <t xml:space="preserve">Завершение строительства </t>
  </si>
  <si>
    <t>Настройка программного обеспечения и личного кабинета</t>
  </si>
  <si>
    <t xml:space="preserve"> Ввод в эксплуатацию  </t>
  </si>
  <si>
    <t>1 кв. 2021г.</t>
  </si>
  <si>
    <t>2 кв. 2021г.</t>
  </si>
  <si>
    <t>3 кв. 2021г.</t>
  </si>
  <si>
    <t>4 кв. 2021г.</t>
  </si>
  <si>
    <t>4 кв. 2020г.</t>
  </si>
  <si>
    <t>2025 год</t>
  </si>
  <si>
    <t>Программный комплекс «Энергосфера»</t>
  </si>
  <si>
    <t>ИТОГО за 2021-2025гг.:</t>
  </si>
  <si>
    <t>1.1.1</t>
  </si>
  <si>
    <t>1.1.3</t>
  </si>
  <si>
    <t>2023 год</t>
  </si>
  <si>
    <t>2024 год</t>
  </si>
  <si>
    <t>Плановые показатели реализации инвестиционного проекта за весь период реализации проекта - 
2021-2025гг.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</si>
  <si>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</si>
  <si>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</si>
  <si>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</si>
  <si>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</si>
  <si>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</si>
  <si>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</si>
  <si>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 xml:space="preserve">ИТОГО </t>
  </si>
  <si>
    <t>услуга</t>
  </si>
  <si>
    <t xml:space="preserve">Обслуживание ИСУЭЭ 2021 год </t>
  </si>
  <si>
    <t>Размещение тендера на электронной площадке</t>
  </si>
  <si>
    <t>Утверждение подрядчика, заключение договора</t>
  </si>
  <si>
    <t>Передача прав доступа к ИСУЭЭ</t>
  </si>
  <si>
    <t>Завершающий этап</t>
  </si>
  <si>
    <t>Начало оказания услуг по обслуживанию ИСУЭЭ</t>
  </si>
  <si>
    <t>Приобретение SIM-карт</t>
  </si>
  <si>
    <t>Приобретение SIM-карт 2021 год</t>
  </si>
  <si>
    <t>Иные характеристики проекта</t>
  </si>
  <si>
    <t>Получение внутреннего IP-адреса</t>
  </si>
  <si>
    <t>Настройка</t>
  </si>
  <si>
    <t>Опрос счётчиков</t>
  </si>
  <si>
    <t>Получение внутреннего IP-адреса (разово при подключении)</t>
  </si>
  <si>
    <t>Абонентская плата (ежемесячно)</t>
  </si>
  <si>
    <t>Утверждение оператора связи, заключение договоров</t>
  </si>
  <si>
    <t>Подготовка ИСУЭЭ и ПО для получения и обработки данных</t>
  </si>
  <si>
    <t>Ввод в эксплуатацию (начало опроса счётчиков)</t>
  </si>
  <si>
    <t>Стоимость проекта принята по результатам анализа стоимости услуг связи различных операторов связи. При рассмотрении предложений операторов связи учитывалось выполнение условия - тарифы с трафиком минимум 40 МБ в месяц на 1 SIM-карту</t>
  </si>
  <si>
    <t>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электроэнергетики), в соответствии с которыми приведены утвержденные плановые значения показателей</t>
  </si>
  <si>
    <t>Приказ ДЖККиЭ ХМАО-Югры №33-Пр-97 от 01.10.2020</t>
  </si>
  <si>
    <t>K_НЭСКО-ХМАО-01</t>
  </si>
  <si>
    <t>K_НЭСКО-ХМАО-02</t>
  </si>
  <si>
    <t>K_НЭСКО-ХМАО-03</t>
  </si>
  <si>
    <t>K_НЭСКО-ХМАО-04</t>
  </si>
  <si>
    <t>«Интеллектуальная система учета электрической энергии потребителей ООО «НЭСКО» на территории г. Нижневартовска  на 2021-2025 г.г.»  (приобретение, монтаж и настройка оборудования, установка программного обеспечения)</t>
  </si>
  <si>
    <t>«Интеллектуальная система учета электрической энергии потребителей ООО «НЭСКО» на территории г. Нижневартовска  на 2021-2025 г.г.»  (обслуживание ИСУЭЭ)</t>
  </si>
  <si>
    <t>«Интеллектуальная система учета электрической энергии потребителей ООО «НЭСКО» на территории г. Нижневартовска  на 2021-2025 г.г.»  (обеспечение сбора данных со счётчиков – расходы на связь)</t>
  </si>
  <si>
    <t>г. Нижневартовск, Ханты-Мансийский автономный округ-Югра</t>
  </si>
  <si>
    <t>II</t>
  </si>
  <si>
    <t>1</t>
  </si>
  <si>
    <t>Монтажные работы</t>
  </si>
  <si>
    <t>2</t>
  </si>
  <si>
    <t>3</t>
  </si>
  <si>
    <t>Настройка ПО</t>
  </si>
  <si>
    <t>4</t>
  </si>
  <si>
    <t>I</t>
  </si>
  <si>
    <t>Оборудование ИСУЭЭ</t>
  </si>
  <si>
    <t>В результате реализации инвестиционного проекта будут выполнены требования Федерального Закона №35-ФЗ «Об электроэнергетике» от 26 марта 2003 года (в редакции Федерального закона №522-ФЗ от 27 декабря 2018г.). На территории г.Нижневартовск  будет введена в эксплуатацию интеллектуальная система учета электрической энергии  потребителей ООО «НЭСКО» (ИСУЭЭ), что позволит повысить качество учета энергоресурсов, оперативность и достоверность информации, а также снизить расходы бытовых потребителей на общедомовые нужды (ОДН).</t>
  </si>
  <si>
    <t>08031.21</t>
  </si>
  <si>
    <t>10.03.2021г.</t>
  </si>
  <si>
    <t>08170.20/04628.20</t>
  </si>
  <si>
    <t>Стоимость обслуживания ИСУЭЭ принята на основании калькуляции затрат по техническому обслуживанию ИСКУЭ для нужд ООО "НЭСКО", с учетом коэффициента-дефлятора.</t>
  </si>
  <si>
    <t>Сервер HPE DL380Gen10</t>
  </si>
  <si>
    <t>компл.</t>
  </si>
  <si>
    <t>Ноутбук DELL Vostro 3500 [3500-7367] black 15.6'' {FHD i5-1135G7 (2.4GHz)/8GB/512GB SSD/W10Pro} с программным обеспечением T5D-03361 Microsoft Office Home and Business 2019 Russian Only Medialess P6 {MAC / Windows 10}</t>
  </si>
  <si>
    <t>III</t>
  </si>
  <si>
    <t>Мониторинг серверный</t>
  </si>
  <si>
    <t>АРМ</t>
  </si>
  <si>
    <t>Сервер точного времени</t>
  </si>
  <si>
    <t xml:space="preserve">Коммутатор </t>
  </si>
  <si>
    <t xml:space="preserve">В результате реализации инвестиционного проекта система АСКУЭ создана, что обеспечивает: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возможность снижения расходов бытовых потребителей на общедомовые нужды (ОДН) в пределах 11,5% 
• возможность проведения мероприятий по поиску мест хищения электроэнергии за счет сведения баланса потребления по многоквартирному дому (МКД)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</si>
  <si>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I  этап</t>
  </si>
  <si>
    <t>компл</t>
  </si>
  <si>
    <t>СХД</t>
  </si>
  <si>
    <t>Интеграция приборов учета в ПО "Энергосфера" на период 2022 - 2025 гг.</t>
  </si>
  <si>
    <t>в том числе:</t>
  </si>
  <si>
    <t>Интеграция приборов учета в ПО "Энергосфера" в 2022г</t>
  </si>
  <si>
    <t>Интеграция приборов учета в ПО "Энергосфера" в 2023г</t>
  </si>
  <si>
    <t>Интеграция приборов учета в ПО "Энергосфера" в 2024г</t>
  </si>
  <si>
    <t>Интеграция приборов учета в ПО "Энергосфера" в 2025г</t>
  </si>
  <si>
    <t>Обеспечение сбора данных со счётчиков (связь)</t>
  </si>
  <si>
    <t>Строительные, монтажные, пусконаладочные работы</t>
  </si>
  <si>
    <t>Оборудование, ПО</t>
  </si>
  <si>
    <t>ООО "Центр 2М"</t>
  </si>
  <si>
    <t>Консоль</t>
  </si>
  <si>
    <t>Лицензии (HPE iLo,  Check Point)</t>
  </si>
  <si>
    <t>Увеличение количества каналов связи 2022-2025 г.г (расширение лицензий ПО Энергосфера)</t>
  </si>
  <si>
    <t xml:space="preserve">расширение лицензий ПО Энергосфера в 2022 г. </t>
  </si>
  <si>
    <t xml:space="preserve">расширение лицензий ПО Энергосфера в 2023 г. </t>
  </si>
  <si>
    <t xml:space="preserve">расширение лицензий ПО Энергосфера в 2024 г. </t>
  </si>
  <si>
    <t xml:space="preserve">расширение лицензий ПО Энергосфера в 2025 г. </t>
  </si>
  <si>
    <t>08493.21</t>
  </si>
  <si>
    <t>26.10.2021г.</t>
  </si>
  <si>
    <t>ИТОГО за 2021г.:</t>
  </si>
  <si>
    <t>4 кв. 2025г.</t>
  </si>
  <si>
    <t>«Интеллектуальная система учета электрической энергии потребителей ООО «НЭСКО» на территории г. Нижневартовска 
на 2021-2025 г.г.»  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</t>
  </si>
  <si>
    <r>
      <t xml:space="preserve">Дополнительные модули к ПО «Энергосфера» </t>
    </r>
    <r>
      <rPr>
        <sz val="12"/>
        <rFont val="Times New Roman"/>
        <family val="1"/>
        <charset val="204"/>
      </rPr>
      <t>(по Постановлению Правительства РФ №1852 от 29.10.2021г.)</t>
    </r>
  </si>
  <si>
    <t>Локальный сметный расчет составлен в базисных ценах 2001г. в Федеральной сметной нормативной базе ФЕР-2020 с изм.1-3 и изм.1-8, пересчитан в текущий уровень цен с применением индекса изменения сметной стоимости и прогнозного индекса-дефлятора.
Стоимость оборудования в смете принята по результатам проведенного мониторинга технико-коммерческих предложений нескольких поставщиков.</t>
  </si>
  <si>
    <t>Обслуживание ИСУЭЭ 2021 год (подключение к ИСУЭЭ счётчиков)</t>
  </si>
  <si>
    <t>Примечание 
(характеристики и пр.)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</si>
  <si>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обслуживанию:
• нижний уровень - приборы учета;
• промежуточный уровень - комплекс средств для сбора данных от нижнего уровня, промежуточной обработки и передачи информации на верхний уровень (УСПД);
• верхний уровень - центр сбора и обработки данных - сама система с установленным программным обеспечением (ПО).
Характеристики системы и входящего в состав системы дополнительно устанавливаемого оборудования приведены в Приложении №1 к паспорту: требования к системе - стр.3-9, обоснование - стр.29-31, характеристики - табл.1 стр.13-29.</t>
  </si>
  <si>
    <t xml:space="preserve">Характеристики приведены на стр.29-30 Приложения №1 к паспорту - защита информации, размещаемой в ИСУЭЭ, от несанкционированного доступа к ней при ее сборе, передаче и хранении, в целях обеспечения безопасности доступа потребителей из сети интернет, а также антивирусной защиты сервера ПК «Энергосфера»; для непрерывности удаленного мониторинга серверов по локальной сети, и обеспечения пользователям ИСУЭЭ непрерывного доступа к минимальному набору функций </t>
  </si>
  <si>
    <t>выполнено</t>
  </si>
  <si>
    <t>Плановые показатели реализации инвестиционного проекта за весь период реализации проекта - 
2021-2022гг.</t>
  </si>
  <si>
    <t>ИСУЭЭ согласно проекту - трехуровневая территориально-распределенная система, функционирующая круглосуточно, без постоянного присутствия специалиста по обслуживанию на объектах:
• нижний уровень - информационно-измерительный комплекс точки измерения (ИИК ТИ) - приборы учета;
• промежуточный уровень - информационно-вычислительный комплекс (ИВКЭ) - комплекс средств для сбора данных от нижнего уровня, промежуточной обработки и передачи информации на верхний уровень - устройство сбора и передачи данных (УСПД);
• верхний уровень - информационно-вычислительный комплекс центра сбора и обработки данных (ИВК ЦСОД) - сама система с установленным программным обеспечением (ПО).
СОЕВ имеет распределенный характер, присутствует на всех уровнях системы. СОЕВ обеспечивает синхронизацию времени при проведении измерений количества электроэнергии и мощности точностью не хуже ±5,0 с/сутки и привязана к единому календарному времени.
Характеристики системы и входящего в состав системы оборудования приведены в Приложении №1 к паспорту.</t>
  </si>
  <si>
    <t>Конфигурация ПК "Энергосфера" версия 8.1:
– Программа «Сервер опроса» - 1шт.,
– Программа «Консоль администратора – 2шт.,
– Программа «Редактор расчетных схем» - 10 шт.,
– Программа «АРМ «Энергосфера» - 10шт.,
– Программа «Оперативный контроль данных» - 1шт,
– Программа «Ручной ввод данных» - 1шт.,
– обработка данных со счетчиков производства «Эльстер-Метроника» - 1шт.,
– обработка данных «остальные счетчики» - 1шт.,
– PLC-концентраторы – 1шт.,
– программа «Импорт из Excel (E_DTS) – 1шт.
– программа Web-интерфейс – 1шт.,
– дистанционное управление нагрузкой потребителя (E_CTRL) – 1шт.
– подсистема управления доступа к приборам учета (ПУД) – 1шт.,
– контроль тарифных расписаний эл/счетчиков (E_TAR) – 1 шт.
Характеристики ПО приведены в п.1.5. Приложения №1 к паспорту, обоснование применения данного типа ПО - п.1.5 стр.3-9 и п.2 стр.29-33 Приложения №1</t>
  </si>
  <si>
    <t>Общее количество интегрируемых в систему приборов учета за 2021-2025гг составит 10200шт.
Доработка нижнего уровня трехуровневой системы автоматизированного коммерческого учета обусловлена необходимостью создания единой системы учета электроэнергии, путем заведения в созданную в 2021 году систему (паспорт К-НЭСКО-ХМАО-01) приборов учета электроэнергии и импорта данных из других системы в ПК «Энергосфера». 
Согласно учетной политики ООО "НЭСКО" для достоверного учета и отчетности приборы учета электроэнергии учитываются как основные средства (независимо от стоимости ПУ)</t>
  </si>
  <si>
    <t xml:space="preserve">Ключи расширения программного комплекса «Энергосфера» до 100 000 лицензий.
</t>
  </si>
  <si>
    <t xml:space="preserve">1. 1. Для формирования отчетной документации: 
s.3.2.2 Программа «Центр экспорта/импорта». Макеты 63002, ФОПД 
s.3.2.3 Программа «Центр экспорта/импорта». Макеты АСКП
s.3.2.4 Программа «Центр экспорта/импорта». Макеты KEGOC    
s.3.2.5 Программа «Центр экспорта/импорта». Контроль импорта\экспорта
2. Для контроля показателей качества электроэнергии:
s.3.11 Модуль для работы с показателями качества электрической энергии*** E_PKE
s.3.15 Модуль контроля состояния объектов *** E_StateU
3. Для поддержки приборов технического учета и построения балансовых схем:
 s.3.1.11 Дополнительный модуль к программе «Сервер опроса». Поддержка приборов учета. E_DRV
 s.3Остальные расходомеры/тепло/газосчетчики (s.3.1.11)
4. Для обмена с другими базами данных Энергосфера, Зари, ЛЭРС: 
s.3.3 Программа «CRQ-интерфейс». Эмуляция УСПД «ЭКОМ-3000» (IP-протокол) над СУБД. Для построения иерархических систем (ES-E)  E_CRQ
5. Сбор данных в ручном режиме с приборов учета и импорт данных в ПО Энергосфера
s.3.5 Программа «Электроколлектор». Опрос кодовых счетчиков с помощью ноутбука
</t>
  </si>
  <si>
    <t xml:space="preserve">В результате реализации инвестиционного проекта обеспечено:
• предоставление потребителю минимального набора функций коммерческого учета в соответствии с «Правилами предоставления доступа к минимальному набору функций интеллектуальных систем учёта электрической энергии (мощности)», утверждёнными Постановлением Правительства РФ №890 от 19.06.2020г.
• повышение качества учета энергоресурсов, оперативности и достоверности информации
• соблюдение требований ФЗ №261 «Об энергосбережении и повышении энергоэффективности»
• снижение потерь электроэнергии, за счет уменьшения нерационального использования электроэнергии в нежилых помещениях МКД 
</t>
  </si>
  <si>
    <t>АО "Горсвет" (реорганизация ООО "ИТЦ "Электроком")</t>
  </si>
  <si>
    <t>АО "Горсвет"
ООО "Центр 2М"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</si>
</sst>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0.0"/>
    <numFmt numFmtId="166" formatCode="0.0%"/>
    <numFmt numFmtId="167" formatCode="0.000000"/>
    <numFmt numFmtId="168" formatCode="_-* #,##0.00000000\ _₽_-;\-* #,##0.00000000\ _₽_-;_-* &quot;-&quot;??\ _₽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0.5"/>
      <name val="Times New Roman"/>
      <family val="1"/>
      <charset val="204"/>
    </font>
    <font>
      <b/>
      <i/>
      <sz val="11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4" fillId="0" borderId="0"/>
    <xf numFmtId="0" fontId="8" fillId="0" borderId="0"/>
    <xf numFmtId="0" fontId="1" fillId="0" borderId="0"/>
  </cellStyleXfs>
  <cellXfs count="281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5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center" wrapText="1"/>
    </xf>
    <xf numFmtId="164" fontId="3" fillId="0" borderId="5" xfId="2" applyNumberFormat="1" applyFont="1" applyFill="1" applyBorder="1" applyAlignment="1">
      <alignment vertical="center" wrapText="1"/>
    </xf>
    <xf numFmtId="164" fontId="3" fillId="0" borderId="0" xfId="2" applyNumberFormat="1" applyFont="1" applyFill="1" applyBorder="1" applyAlignment="1">
      <alignment vertical="center" wrapText="1"/>
    </xf>
    <xf numFmtId="0" fontId="1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16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2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165" fontId="2" fillId="0" borderId="0" xfId="0" applyNumberFormat="1" applyFont="1" applyFill="1" applyBorder="1" applyAlignment="1"/>
    <xf numFmtId="0" fontId="15" fillId="0" borderId="0" xfId="0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top"/>
    </xf>
    <xf numFmtId="0" fontId="16" fillId="0" borderId="0" xfId="0" applyFont="1" applyFill="1"/>
    <xf numFmtId="167" fontId="6" fillId="0" borderId="0" xfId="0" applyNumberFormat="1" applyFont="1" applyFill="1"/>
    <xf numFmtId="4" fontId="2" fillId="0" borderId="0" xfId="0" applyNumberFormat="1" applyFont="1" applyFill="1"/>
    <xf numFmtId="164" fontId="9" fillId="0" borderId="5" xfId="2" applyNumberFormat="1" applyFont="1" applyFill="1" applyBorder="1" applyAlignment="1">
      <alignment vertical="center" wrapText="1"/>
    </xf>
    <xf numFmtId="164" fontId="9" fillId="0" borderId="0" xfId="2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168" fontId="2" fillId="0" borderId="0" xfId="0" applyNumberFormat="1" applyFont="1" applyFill="1"/>
    <xf numFmtId="164" fontId="11" fillId="0" borderId="0" xfId="2" applyNumberFormat="1" applyFont="1" applyFill="1" applyBorder="1" applyAlignment="1">
      <alignment vertical="center" wrapText="1"/>
    </xf>
    <xf numFmtId="2" fontId="21" fillId="0" borderId="0" xfId="0" applyNumberFormat="1" applyFont="1" applyFill="1" applyBorder="1" applyAlignment="1"/>
    <xf numFmtId="9" fontId="2" fillId="0" borderId="0" xfId="0" applyNumberFormat="1" applyFont="1" applyFill="1"/>
    <xf numFmtId="2" fontId="2" fillId="0" borderId="10" xfId="0" applyNumberFormat="1" applyFont="1" applyFill="1" applyBorder="1" applyAlignment="1">
      <alignment horizontal="right" vertical="center"/>
    </xf>
    <xf numFmtId="2" fontId="2" fillId="0" borderId="1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right" vertic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Fill="1" applyBorder="1" applyAlignment="1">
      <alignment horizontal="center" vertical="center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0" fillId="0" borderId="10" xfId="3" applyFont="1" applyFill="1" applyBorder="1" applyAlignment="1">
      <alignment horizontal="center" vertical="center" wrapText="1"/>
    </xf>
    <xf numFmtId="0" fontId="10" fillId="0" borderId="11" xfId="3" applyFont="1" applyFill="1" applyBorder="1" applyAlignment="1">
      <alignment horizontal="center" vertical="center" wrapText="1"/>
    </xf>
    <xf numFmtId="0" fontId="10" fillId="0" borderId="12" xfId="3" applyFont="1" applyFill="1" applyBorder="1" applyAlignment="1">
      <alignment horizontal="center" vertical="center" wrapText="1"/>
    </xf>
    <xf numFmtId="9" fontId="10" fillId="0" borderId="10" xfId="1" applyFont="1" applyFill="1" applyBorder="1" applyAlignment="1">
      <alignment horizontal="center" vertical="center" wrapText="1"/>
    </xf>
    <xf numFmtId="9" fontId="10" fillId="0" borderId="11" xfId="1" applyFont="1" applyFill="1" applyBorder="1" applyAlignment="1">
      <alignment horizontal="center" vertical="center" wrapText="1"/>
    </xf>
    <xf numFmtId="9" fontId="10" fillId="0" borderId="1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9" fontId="10" fillId="0" borderId="10" xfId="3" applyNumberFormat="1" applyFont="1" applyFill="1" applyBorder="1" applyAlignment="1">
      <alignment horizontal="center" vertical="center" wrapText="1"/>
    </xf>
    <xf numFmtId="9" fontId="10" fillId="0" borderId="11" xfId="3" applyNumberFormat="1" applyFont="1" applyFill="1" applyBorder="1" applyAlignment="1">
      <alignment horizontal="center" vertical="center" wrapText="1"/>
    </xf>
    <xf numFmtId="9" fontId="10" fillId="0" borderId="12" xfId="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12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left"/>
    </xf>
    <xf numFmtId="0" fontId="2" fillId="0" borderId="12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top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3" fillId="0" borderId="10" xfId="0" applyFont="1" applyFill="1" applyBorder="1" applyAlignment="1">
      <alignment horizontal="left"/>
    </xf>
    <xf numFmtId="0" fontId="3" fillId="0" borderId="11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right" vertical="center"/>
    </xf>
    <xf numFmtId="0" fontId="6" fillId="0" borderId="11" xfId="2" applyFont="1" applyFill="1" applyBorder="1" applyAlignment="1">
      <alignment horizontal="right" vertical="center"/>
    </xf>
    <xf numFmtId="0" fontId="6" fillId="0" borderId="12" xfId="2" applyFont="1" applyFill="1" applyBorder="1" applyAlignment="1">
      <alignment horizontal="right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2" borderId="10" xfId="0" applyFont="1" applyFill="1" applyBorder="1" applyAlignment="1">
      <alignment horizontal="left" vertical="top" wrapText="1"/>
    </xf>
    <xf numFmtId="0" fontId="17" fillId="2" borderId="11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9" fontId="22" fillId="0" borderId="10" xfId="1" applyFont="1" applyFill="1" applyBorder="1" applyAlignment="1">
      <alignment horizontal="center" vertical="center" wrapText="1"/>
    </xf>
    <xf numFmtId="9" fontId="22" fillId="0" borderId="11" xfId="1" applyFont="1" applyFill="1" applyBorder="1" applyAlignment="1">
      <alignment horizontal="center" vertical="center" wrapText="1"/>
    </xf>
    <xf numFmtId="9" fontId="22" fillId="0" borderId="12" xfId="1" applyFont="1" applyFill="1" applyBorder="1" applyAlignment="1">
      <alignment horizontal="center" vertical="center" wrapText="1"/>
    </xf>
    <xf numFmtId="9" fontId="22" fillId="0" borderId="10" xfId="1" applyNumberFormat="1" applyFont="1" applyFill="1" applyBorder="1" applyAlignment="1">
      <alignment horizontal="center" vertical="center" wrapText="1"/>
    </xf>
    <xf numFmtId="9" fontId="22" fillId="0" borderId="11" xfId="1" applyNumberFormat="1" applyFont="1" applyFill="1" applyBorder="1" applyAlignment="1">
      <alignment horizontal="center" vertical="center" wrapText="1"/>
    </xf>
    <xf numFmtId="9" fontId="22" fillId="0" borderId="12" xfId="1" applyNumberFormat="1" applyFont="1" applyFill="1" applyBorder="1" applyAlignment="1">
      <alignment horizontal="center" vertical="center" wrapText="1"/>
    </xf>
    <xf numFmtId="9" fontId="10" fillId="0" borderId="10" xfId="1" applyNumberFormat="1" applyFont="1" applyFill="1" applyBorder="1" applyAlignment="1">
      <alignment horizontal="center" vertical="center" wrapText="1"/>
    </xf>
    <xf numFmtId="9" fontId="10" fillId="0" borderId="11" xfId="1" applyNumberFormat="1" applyFont="1" applyFill="1" applyBorder="1" applyAlignment="1">
      <alignment horizontal="center" vertical="center" wrapText="1"/>
    </xf>
    <xf numFmtId="9" fontId="10" fillId="0" borderId="12" xfId="1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2" fontId="20" fillId="0" borderId="10" xfId="0" applyNumberFormat="1" applyFont="1" applyFill="1" applyBorder="1" applyAlignment="1">
      <alignment horizontal="center" vertical="center"/>
    </xf>
    <xf numFmtId="2" fontId="20" fillId="0" borderId="11" xfId="0" applyNumberFormat="1" applyFont="1" applyFill="1" applyBorder="1" applyAlignment="1">
      <alignment horizontal="center" vertical="center"/>
    </xf>
    <xf numFmtId="2" fontId="20" fillId="0" borderId="12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center" vertical="center"/>
    </xf>
    <xf numFmtId="2" fontId="19" fillId="0" borderId="11" xfId="0" applyNumberFormat="1" applyFont="1" applyFill="1" applyBorder="1" applyAlignment="1">
      <alignment horizontal="center" vertical="center"/>
    </xf>
    <xf numFmtId="2" fontId="19" fillId="0" borderId="1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7" fillId="0" borderId="1" xfId="2" applyNumberFormat="1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164" fontId="9" fillId="0" borderId="1" xfId="2" applyNumberFormat="1" applyFont="1" applyFill="1" applyBorder="1" applyAlignment="1">
      <alignment horizontal="left" vertical="top" wrapText="1"/>
    </xf>
    <xf numFmtId="0" fontId="18" fillId="0" borderId="10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/>
    </xf>
    <xf numFmtId="166" fontId="5" fillId="0" borderId="10" xfId="1" applyNumberFormat="1" applyFont="1" applyFill="1" applyBorder="1" applyAlignment="1">
      <alignment horizontal="center" vertical="center" wrapText="1"/>
    </xf>
    <xf numFmtId="166" fontId="5" fillId="0" borderId="11" xfId="1" applyNumberFormat="1" applyFont="1" applyFill="1" applyBorder="1" applyAlignment="1">
      <alignment horizontal="center" vertical="center" wrapText="1"/>
    </xf>
    <xf numFmtId="166" fontId="5" fillId="0" borderId="12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/>
    </xf>
    <xf numFmtId="0" fontId="3" fillId="2" borderId="10" xfId="2" applyFont="1" applyFill="1" applyBorder="1" applyAlignment="1">
      <alignment horizontal="right" vertical="center"/>
    </xf>
    <xf numFmtId="0" fontId="3" fillId="2" borderId="11" xfId="2" applyFont="1" applyFill="1" applyBorder="1" applyAlignment="1">
      <alignment horizontal="right" vertical="center"/>
    </xf>
    <xf numFmtId="0" fontId="3" fillId="2" borderId="12" xfId="2" applyFont="1" applyFill="1" applyBorder="1" applyAlignment="1">
      <alignment horizontal="right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/>
    </xf>
  </cellXfs>
  <cellStyles count="6">
    <cellStyle name="Обычный" xfId="0" builtinId="0"/>
    <cellStyle name="Обычный 2 2" xfId="4"/>
    <cellStyle name="Обычный 3 2" xfId="2"/>
    <cellStyle name="Обычный 4" xfId="3"/>
    <cellStyle name="Обычный 7" xfId="5"/>
    <cellStyle name="Процентный" xfId="1" builtinId="5"/>
  </cellStyles>
  <dxfs count="0"/>
  <tableStyles count="0" defaultTableStyle="TableStyleMedium2" defaultPivotStyle="PivotStyleMedium9"/>
  <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98</xdr:row>
      <xdr:rowOff>0</xdr:rowOff>
    </xdr:from>
    <xdr:to>
      <xdr:col>79</xdr:col>
      <xdr:colOff>0</xdr:colOff>
      <xdr:row>131</xdr:row>
      <xdr:rowOff>352425</xdr:rowOff>
    </xdr:to>
    <xdr:pic>
      <xdr:nvPicPr>
        <xdr:cNvPr id="4" name="Рисунок 3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42776775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79</xdr:col>
      <xdr:colOff>0</xdr:colOff>
      <xdr:row>125</xdr:row>
      <xdr:rowOff>352425</xdr:rowOff>
    </xdr:to>
    <xdr:pic>
      <xdr:nvPicPr>
        <xdr:cNvPr id="2" name="Рисунок 1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6556950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69</xdr:row>
      <xdr:rowOff>0</xdr:rowOff>
    </xdr:from>
    <xdr:to>
      <xdr:col>79</xdr:col>
      <xdr:colOff>0</xdr:colOff>
      <xdr:row>102</xdr:row>
      <xdr:rowOff>352425</xdr:rowOff>
    </xdr:to>
    <xdr:pic>
      <xdr:nvPicPr>
        <xdr:cNvPr id="3" name="Рисунок 2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29384625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75</xdr:row>
      <xdr:rowOff>0</xdr:rowOff>
    </xdr:from>
    <xdr:to>
      <xdr:col>79</xdr:col>
      <xdr:colOff>0</xdr:colOff>
      <xdr:row>108</xdr:row>
      <xdr:rowOff>352425</xdr:rowOff>
    </xdr:to>
    <xdr:pic>
      <xdr:nvPicPr>
        <xdr:cNvPr id="3" name="Рисунок 2" descr="http://nijnevartovsk.petromramor.ru/images2/nijnevartovsk_map.gif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" y="31565850"/>
          <a:ext cx="9201150" cy="6638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36"/>
  <sheetViews>
    <sheetView topLeftCell="A43" workbookViewId="0">
      <selection activeCell="AD38" sqref="AD38:AJ38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23" width="1.7109375" style="3"/>
    <col min="124" max="124" width="5.140625" style="3" bestFit="1" customWidth="1"/>
    <col min="125" max="16384" width="1.7109375" style="3"/>
  </cols>
  <sheetData>
    <row r="1" spans="1:58" s="8" customFormat="1" ht="20.25" x14ac:dyDescent="0.3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4"/>
      <c r="AZ1" s="194"/>
      <c r="BA1" s="194"/>
      <c r="BB1" s="194"/>
      <c r="BC1" s="194"/>
      <c r="BD1" s="194"/>
      <c r="BE1" s="194"/>
      <c r="BF1" s="194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78.75" customHeight="1" x14ac:dyDescent="0.25">
      <c r="A4" s="13" t="s">
        <v>3</v>
      </c>
      <c r="B4" s="195" t="s">
        <v>4</v>
      </c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 t="s">
        <v>187</v>
      </c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</row>
    <row r="5" spans="1:58" ht="21.75" customHeight="1" x14ac:dyDescent="0.25">
      <c r="A5" s="13" t="s">
        <v>5</v>
      </c>
      <c r="B5" s="196" t="s">
        <v>6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5" t="s">
        <v>183</v>
      </c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95"/>
      <c r="AX5" s="195"/>
      <c r="AY5" s="195"/>
      <c r="AZ5" s="195"/>
      <c r="BA5" s="195"/>
      <c r="BB5" s="195"/>
      <c r="BC5" s="195"/>
      <c r="BD5" s="195"/>
      <c r="BE5" s="195"/>
      <c r="BF5" s="195"/>
    </row>
    <row r="6" spans="1:58" ht="30" customHeight="1" x14ac:dyDescent="0.25">
      <c r="A6" s="13" t="s">
        <v>7</v>
      </c>
      <c r="B6" s="192" t="s">
        <v>9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3" t="s">
        <v>190</v>
      </c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</row>
    <row r="7" spans="1:58" ht="32.25" customHeight="1" x14ac:dyDescent="0.25">
      <c r="A7" s="13" t="s">
        <v>8</v>
      </c>
      <c r="B7" s="192" t="s">
        <v>11</v>
      </c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3" t="str">
        <f>Z6</f>
        <v>г. Нижневартовск, Ханты-Мансийский автономный округ-Югра</v>
      </c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</row>
    <row r="8" spans="1:58" ht="109.5" customHeight="1" x14ac:dyDescent="0.25">
      <c r="A8" s="13" t="s">
        <v>10</v>
      </c>
      <c r="B8" s="192" t="s">
        <v>181</v>
      </c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3" t="s">
        <v>182</v>
      </c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192" t="s">
        <v>15</v>
      </c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 t="s">
        <v>99</v>
      </c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</row>
    <row r="12" spans="1:58" ht="150.75" customHeight="1" x14ac:dyDescent="0.25">
      <c r="A12" s="15" t="s">
        <v>16</v>
      </c>
      <c r="B12" s="192" t="s">
        <v>17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 t="s">
        <v>200</v>
      </c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  <c r="AW12" s="192"/>
      <c r="AX12" s="192"/>
      <c r="AY12" s="192"/>
      <c r="AZ12" s="192"/>
      <c r="BA12" s="192"/>
      <c r="BB12" s="192"/>
      <c r="BC12" s="192"/>
      <c r="BD12" s="192"/>
      <c r="BE12" s="192"/>
      <c r="BF12" s="192"/>
    </row>
    <row r="13" spans="1:58" ht="15" customHeight="1" x14ac:dyDescent="0.25">
      <c r="A13" s="15" t="s">
        <v>18</v>
      </c>
      <c r="B13" s="192" t="s">
        <v>19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3" t="s">
        <v>63</v>
      </c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</row>
    <row r="14" spans="1:58" ht="15" customHeight="1" x14ac:dyDescent="0.25">
      <c r="A14" s="15" t="s">
        <v>20</v>
      </c>
      <c r="B14" s="192" t="s">
        <v>21</v>
      </c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3" t="s">
        <v>63</v>
      </c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</row>
    <row r="15" spans="1:58" ht="15" customHeight="1" x14ac:dyDescent="0.25">
      <c r="A15" s="15" t="s">
        <v>23</v>
      </c>
      <c r="B15" s="192" t="s">
        <v>24</v>
      </c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3" t="s">
        <v>100</v>
      </c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</row>
    <row r="17" spans="1:99" x14ac:dyDescent="0.25">
      <c r="A17" s="16" t="s">
        <v>25</v>
      </c>
      <c r="B17" s="17" t="s">
        <v>26</v>
      </c>
    </row>
    <row r="19" spans="1:99" ht="15" customHeight="1" x14ac:dyDescent="0.25">
      <c r="B19" s="137" t="s">
        <v>27</v>
      </c>
      <c r="C19" s="137"/>
      <c r="D19" s="137"/>
      <c r="E19" s="137"/>
      <c r="F19" s="137"/>
      <c r="G19" s="137" t="s">
        <v>28</v>
      </c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69" t="s">
        <v>29</v>
      </c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139" t="s">
        <v>30</v>
      </c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1"/>
      <c r="BF19" s="139" t="s">
        <v>31</v>
      </c>
      <c r="BG19" s="140"/>
      <c r="BH19" s="140"/>
      <c r="BI19" s="140"/>
      <c r="BJ19" s="140"/>
      <c r="BK19" s="140"/>
      <c r="BL19" s="140"/>
      <c r="BM19" s="148" t="s">
        <v>242</v>
      </c>
      <c r="BN19" s="149"/>
      <c r="BO19" s="149"/>
      <c r="BP19" s="149"/>
      <c r="BQ19" s="149"/>
      <c r="BR19" s="149"/>
      <c r="BS19" s="149"/>
      <c r="BT19" s="149"/>
      <c r="BU19" s="149"/>
      <c r="BV19" s="149"/>
      <c r="BW19" s="149"/>
      <c r="BX19" s="149"/>
      <c r="BY19" s="149"/>
      <c r="BZ19" s="149"/>
      <c r="CA19" s="149"/>
      <c r="CB19" s="149"/>
      <c r="CC19" s="149"/>
      <c r="CD19" s="149"/>
      <c r="CE19" s="149"/>
      <c r="CF19" s="149"/>
      <c r="CG19" s="149"/>
      <c r="CH19" s="149"/>
      <c r="CI19" s="149"/>
      <c r="CJ19" s="149"/>
      <c r="CK19" s="149"/>
      <c r="CL19" s="149"/>
      <c r="CM19" s="149"/>
      <c r="CN19" s="149"/>
      <c r="CO19" s="149"/>
      <c r="CP19" s="149"/>
      <c r="CQ19" s="149"/>
      <c r="CR19" s="149"/>
      <c r="CS19" s="149"/>
      <c r="CT19" s="149"/>
      <c r="CU19" s="150"/>
    </row>
    <row r="20" spans="1:99" ht="15" customHeight="1" x14ac:dyDescent="0.25"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142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4"/>
      <c r="BF20" s="142"/>
      <c r="BG20" s="143"/>
      <c r="BH20" s="143"/>
      <c r="BI20" s="143"/>
      <c r="BJ20" s="143"/>
      <c r="BK20" s="143"/>
      <c r="BL20" s="143"/>
      <c r="BM20" s="151"/>
      <c r="BN20" s="152"/>
      <c r="BO20" s="152"/>
      <c r="BP20" s="152"/>
      <c r="BQ20" s="152"/>
      <c r="BR20" s="152"/>
      <c r="BS20" s="152"/>
      <c r="BT20" s="152"/>
      <c r="BU20" s="152"/>
      <c r="BV20" s="152"/>
      <c r="BW20" s="152"/>
      <c r="BX20" s="152"/>
      <c r="BY20" s="152"/>
      <c r="BZ20" s="152"/>
      <c r="CA20" s="152"/>
      <c r="CB20" s="152"/>
      <c r="CC20" s="152"/>
      <c r="CD20" s="152"/>
      <c r="CE20" s="152"/>
      <c r="CF20" s="152"/>
      <c r="CG20" s="152"/>
      <c r="CH20" s="152"/>
      <c r="CI20" s="152"/>
      <c r="CJ20" s="152"/>
      <c r="CK20" s="152"/>
      <c r="CL20" s="152"/>
      <c r="CM20" s="152"/>
      <c r="CN20" s="152"/>
      <c r="CO20" s="152"/>
      <c r="CP20" s="152"/>
      <c r="CQ20" s="152"/>
      <c r="CR20" s="152"/>
      <c r="CS20" s="152"/>
      <c r="CT20" s="152"/>
      <c r="CU20" s="153"/>
    </row>
    <row r="21" spans="1:99" ht="15" customHeight="1" x14ac:dyDescent="0.25"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145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7"/>
      <c r="BF21" s="142"/>
      <c r="BG21" s="143"/>
      <c r="BH21" s="143"/>
      <c r="BI21" s="143"/>
      <c r="BJ21" s="143"/>
      <c r="BK21" s="143"/>
      <c r="BL21" s="143"/>
      <c r="BM21" s="151"/>
      <c r="BN21" s="152"/>
      <c r="BO21" s="152"/>
      <c r="BP21" s="152"/>
      <c r="BQ21" s="152"/>
      <c r="BR21" s="152"/>
      <c r="BS21" s="152"/>
      <c r="BT21" s="152"/>
      <c r="BU21" s="152"/>
      <c r="BV21" s="152"/>
      <c r="BW21" s="152"/>
      <c r="BX21" s="152"/>
      <c r="BY21" s="152"/>
      <c r="BZ21" s="152"/>
      <c r="CA21" s="152"/>
      <c r="CB21" s="152"/>
      <c r="CC21" s="152"/>
      <c r="CD21" s="152"/>
      <c r="CE21" s="152"/>
      <c r="CF21" s="152"/>
      <c r="CG21" s="152"/>
      <c r="CH21" s="152"/>
      <c r="CI21" s="152"/>
      <c r="CJ21" s="152"/>
      <c r="CK21" s="152"/>
      <c r="CL21" s="152"/>
      <c r="CM21" s="152"/>
      <c r="CN21" s="152"/>
      <c r="CO21" s="152"/>
      <c r="CP21" s="152"/>
      <c r="CQ21" s="152"/>
      <c r="CR21" s="152"/>
      <c r="CS21" s="152"/>
      <c r="CT21" s="152"/>
      <c r="CU21" s="153"/>
    </row>
    <row r="22" spans="1:99" ht="15" customHeight="1" x14ac:dyDescent="0.25"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69" t="s">
        <v>32</v>
      </c>
      <c r="AE22" s="69"/>
      <c r="AF22" s="69"/>
      <c r="AG22" s="69"/>
      <c r="AH22" s="69"/>
      <c r="AI22" s="69"/>
      <c r="AJ22" s="69"/>
      <c r="AK22" s="69" t="s">
        <v>33</v>
      </c>
      <c r="AL22" s="69"/>
      <c r="AM22" s="69"/>
      <c r="AN22" s="69"/>
      <c r="AO22" s="69"/>
      <c r="AP22" s="69"/>
      <c r="AQ22" s="69"/>
      <c r="AR22" s="70" t="s">
        <v>34</v>
      </c>
      <c r="AS22" s="71"/>
      <c r="AT22" s="71"/>
      <c r="AU22" s="71"/>
      <c r="AV22" s="71"/>
      <c r="AW22" s="71"/>
      <c r="AX22" s="72"/>
      <c r="AY22" s="70" t="s">
        <v>35</v>
      </c>
      <c r="AZ22" s="71"/>
      <c r="BA22" s="71"/>
      <c r="BB22" s="71"/>
      <c r="BC22" s="71"/>
      <c r="BD22" s="71"/>
      <c r="BE22" s="72"/>
      <c r="BF22" s="145"/>
      <c r="BG22" s="146"/>
      <c r="BH22" s="146"/>
      <c r="BI22" s="146"/>
      <c r="BJ22" s="146"/>
      <c r="BK22" s="146"/>
      <c r="BL22" s="146"/>
      <c r="BM22" s="154"/>
      <c r="BN22" s="155"/>
      <c r="BO22" s="155"/>
      <c r="BP22" s="155"/>
      <c r="BQ22" s="155"/>
      <c r="BR22" s="155"/>
      <c r="BS22" s="155"/>
      <c r="BT22" s="155"/>
      <c r="BU22" s="155"/>
      <c r="BV22" s="155"/>
      <c r="BW22" s="155"/>
      <c r="BX22" s="155"/>
      <c r="BY22" s="155"/>
      <c r="BZ22" s="155"/>
      <c r="CA22" s="155"/>
      <c r="CB22" s="155"/>
      <c r="CC22" s="155"/>
      <c r="CD22" s="155"/>
      <c r="CE22" s="155"/>
      <c r="CF22" s="155"/>
      <c r="CG22" s="155"/>
      <c r="CH22" s="155"/>
      <c r="CI22" s="155"/>
      <c r="CJ22" s="155"/>
      <c r="CK22" s="155"/>
      <c r="CL22" s="155"/>
      <c r="CM22" s="155"/>
      <c r="CN22" s="155"/>
      <c r="CO22" s="155"/>
      <c r="CP22" s="155"/>
      <c r="CQ22" s="155"/>
      <c r="CR22" s="155"/>
      <c r="CS22" s="155"/>
      <c r="CT22" s="155"/>
      <c r="CU22" s="156"/>
    </row>
    <row r="23" spans="1:99" s="18" customFormat="1" ht="36.75" customHeight="1" x14ac:dyDescent="0.25">
      <c r="A23" s="9"/>
      <c r="B23" s="75"/>
      <c r="C23" s="75"/>
      <c r="D23" s="75"/>
      <c r="E23" s="75"/>
      <c r="F23" s="75"/>
      <c r="G23" s="76" t="s">
        <v>120</v>
      </c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8"/>
      <c r="AD23" s="79">
        <v>2021</v>
      </c>
      <c r="AE23" s="79"/>
      <c r="AF23" s="79"/>
      <c r="AG23" s="79"/>
      <c r="AH23" s="79"/>
      <c r="AI23" s="79"/>
      <c r="AJ23" s="79"/>
      <c r="AK23" s="79">
        <v>2021</v>
      </c>
      <c r="AL23" s="79"/>
      <c r="AM23" s="79"/>
      <c r="AN23" s="79"/>
      <c r="AO23" s="79"/>
      <c r="AP23" s="79"/>
      <c r="AQ23" s="79"/>
      <c r="AR23" s="80"/>
      <c r="AS23" s="81"/>
      <c r="AT23" s="81"/>
      <c r="AU23" s="81"/>
      <c r="AV23" s="81"/>
      <c r="AW23" s="81"/>
      <c r="AX23" s="82"/>
      <c r="AY23" s="80"/>
      <c r="AZ23" s="81"/>
      <c r="BA23" s="81"/>
      <c r="BB23" s="81"/>
      <c r="BC23" s="81"/>
      <c r="BD23" s="81"/>
      <c r="BE23" s="82"/>
      <c r="BF23" s="83"/>
      <c r="BG23" s="84"/>
      <c r="BH23" s="84"/>
      <c r="BI23" s="84"/>
      <c r="BJ23" s="84"/>
      <c r="BK23" s="84"/>
      <c r="BL23" s="84"/>
      <c r="BM23" s="73"/>
      <c r="BN23" s="74"/>
      <c r="BO23" s="74"/>
      <c r="BP23" s="74"/>
      <c r="BQ23" s="74"/>
      <c r="BR23" s="74"/>
      <c r="BS23" s="74"/>
      <c r="BT23" s="74"/>
      <c r="BU23" s="74"/>
      <c r="BV23" s="74"/>
      <c r="BW23" s="74"/>
      <c r="BX23" s="74"/>
      <c r="BY23" s="74"/>
      <c r="BZ23" s="74"/>
      <c r="CA23" s="74"/>
      <c r="CB23" s="74"/>
      <c r="CC23" s="74"/>
      <c r="CD23" s="74"/>
      <c r="CE23" s="74"/>
      <c r="CF23" s="74"/>
      <c r="CG23" s="74"/>
      <c r="CH23" s="74"/>
      <c r="CI23" s="74"/>
      <c r="CJ23" s="74"/>
      <c r="CK23" s="74"/>
      <c r="CL23" s="74"/>
      <c r="CM23" s="74"/>
      <c r="CN23" s="74"/>
      <c r="CO23" s="74"/>
      <c r="CP23" s="74"/>
      <c r="CQ23" s="74"/>
      <c r="CR23" s="74"/>
      <c r="CS23" s="74"/>
      <c r="CT23" s="74"/>
      <c r="CU23" s="167"/>
    </row>
    <row r="24" spans="1:99" s="18" customFormat="1" ht="22.5" customHeight="1" x14ac:dyDescent="0.25">
      <c r="A24" s="9"/>
      <c r="B24" s="187" t="s">
        <v>198</v>
      </c>
      <c r="C24" s="187"/>
      <c r="D24" s="187"/>
      <c r="E24" s="187"/>
      <c r="F24" s="187"/>
      <c r="G24" s="188" t="s">
        <v>199</v>
      </c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90"/>
      <c r="AD24" s="191">
        <v>2021</v>
      </c>
      <c r="AE24" s="191"/>
      <c r="AF24" s="191"/>
      <c r="AG24" s="191"/>
      <c r="AH24" s="191"/>
      <c r="AI24" s="191"/>
      <c r="AJ24" s="191"/>
      <c r="AK24" s="191">
        <v>2021</v>
      </c>
      <c r="AL24" s="191"/>
      <c r="AM24" s="191"/>
      <c r="AN24" s="191"/>
      <c r="AO24" s="191"/>
      <c r="AP24" s="191"/>
      <c r="AQ24" s="191"/>
      <c r="AR24" s="85"/>
      <c r="AS24" s="86"/>
      <c r="AT24" s="86"/>
      <c r="AU24" s="86"/>
      <c r="AV24" s="86"/>
      <c r="AW24" s="86"/>
      <c r="AX24" s="87"/>
      <c r="AY24" s="85"/>
      <c r="AZ24" s="86"/>
      <c r="BA24" s="86"/>
      <c r="BB24" s="86"/>
      <c r="BC24" s="86"/>
      <c r="BD24" s="86"/>
      <c r="BE24" s="87"/>
      <c r="BF24" s="88"/>
      <c r="BG24" s="89"/>
      <c r="BH24" s="89"/>
      <c r="BI24" s="89"/>
      <c r="BJ24" s="89"/>
      <c r="BK24" s="89"/>
      <c r="BL24" s="89"/>
      <c r="BM24" s="197" t="s">
        <v>247</v>
      </c>
      <c r="BN24" s="198"/>
      <c r="BO24" s="198"/>
      <c r="BP24" s="198"/>
      <c r="BQ24" s="198"/>
      <c r="BR24" s="198"/>
      <c r="BS24" s="198"/>
      <c r="BT24" s="198"/>
      <c r="BU24" s="198"/>
      <c r="BV24" s="198"/>
      <c r="BW24" s="198"/>
      <c r="BX24" s="198"/>
      <c r="BY24" s="198"/>
      <c r="BZ24" s="198"/>
      <c r="CA24" s="198"/>
      <c r="CB24" s="198"/>
      <c r="CC24" s="198"/>
      <c r="CD24" s="198"/>
      <c r="CE24" s="198"/>
      <c r="CF24" s="198"/>
      <c r="CG24" s="198"/>
      <c r="CH24" s="198"/>
      <c r="CI24" s="198"/>
      <c r="CJ24" s="198"/>
      <c r="CK24" s="198"/>
      <c r="CL24" s="198"/>
      <c r="CM24" s="198"/>
      <c r="CN24" s="198"/>
      <c r="CO24" s="198"/>
      <c r="CP24" s="198"/>
      <c r="CQ24" s="198"/>
      <c r="CR24" s="198"/>
      <c r="CS24" s="198"/>
      <c r="CT24" s="198"/>
      <c r="CU24" s="199"/>
    </row>
    <row r="25" spans="1:99" x14ac:dyDescent="0.25">
      <c r="B25" s="65"/>
      <c r="C25" s="65"/>
      <c r="D25" s="65"/>
      <c r="E25" s="65"/>
      <c r="F25" s="65"/>
      <c r="G25" s="66" t="s">
        <v>121</v>
      </c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8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70"/>
      <c r="AS25" s="71"/>
      <c r="AT25" s="71"/>
      <c r="AU25" s="71"/>
      <c r="AV25" s="71"/>
      <c r="AW25" s="71"/>
      <c r="AX25" s="72"/>
      <c r="AY25" s="70"/>
      <c r="AZ25" s="71"/>
      <c r="BA25" s="71"/>
      <c r="BB25" s="71"/>
      <c r="BC25" s="71"/>
      <c r="BD25" s="71"/>
      <c r="BE25" s="72"/>
      <c r="BF25" s="73"/>
      <c r="BG25" s="74"/>
      <c r="BH25" s="74"/>
      <c r="BI25" s="74"/>
      <c r="BJ25" s="74"/>
      <c r="BK25" s="74"/>
      <c r="BL25" s="74"/>
      <c r="BM25" s="200"/>
      <c r="BN25" s="201"/>
      <c r="BO25" s="201"/>
      <c r="BP25" s="201"/>
      <c r="BQ25" s="201"/>
      <c r="BR25" s="201"/>
      <c r="BS25" s="201"/>
      <c r="BT25" s="201"/>
      <c r="BU25" s="201"/>
      <c r="BV25" s="201"/>
      <c r="BW25" s="201"/>
      <c r="BX25" s="201"/>
      <c r="BY25" s="201"/>
      <c r="BZ25" s="201"/>
      <c r="CA25" s="201"/>
      <c r="CB25" s="201"/>
      <c r="CC25" s="201"/>
      <c r="CD25" s="201"/>
      <c r="CE25" s="201"/>
      <c r="CF25" s="201"/>
      <c r="CG25" s="201"/>
      <c r="CH25" s="201"/>
      <c r="CI25" s="201"/>
      <c r="CJ25" s="201"/>
      <c r="CK25" s="201"/>
      <c r="CL25" s="201"/>
      <c r="CM25" s="201"/>
      <c r="CN25" s="201"/>
      <c r="CO25" s="201"/>
      <c r="CP25" s="201"/>
      <c r="CQ25" s="201"/>
      <c r="CR25" s="201"/>
      <c r="CS25" s="201"/>
      <c r="CT25" s="201"/>
      <c r="CU25" s="202"/>
    </row>
    <row r="26" spans="1:99" s="20" customFormat="1" x14ac:dyDescent="0.25">
      <c r="A26" s="19"/>
      <c r="B26" s="94">
        <v>1</v>
      </c>
      <c r="C26" s="94"/>
      <c r="D26" s="94"/>
      <c r="E26" s="94"/>
      <c r="F26" s="94"/>
      <c r="G26" s="95" t="s">
        <v>101</v>
      </c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7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70">
        <v>1</v>
      </c>
      <c r="AS26" s="71"/>
      <c r="AT26" s="71"/>
      <c r="AU26" s="71"/>
      <c r="AV26" s="71"/>
      <c r="AW26" s="71"/>
      <c r="AX26" s="72"/>
      <c r="AY26" s="70">
        <v>1</v>
      </c>
      <c r="AZ26" s="71"/>
      <c r="BA26" s="71"/>
      <c r="BB26" s="71"/>
      <c r="BC26" s="71"/>
      <c r="BD26" s="71"/>
      <c r="BE26" s="72"/>
      <c r="BF26" s="73" t="s">
        <v>206</v>
      </c>
      <c r="BG26" s="74"/>
      <c r="BH26" s="74"/>
      <c r="BI26" s="74"/>
      <c r="BJ26" s="74"/>
      <c r="BK26" s="74"/>
      <c r="BL26" s="74"/>
      <c r="BM26" s="200"/>
      <c r="BN26" s="201"/>
      <c r="BO26" s="201"/>
      <c r="BP26" s="201"/>
      <c r="BQ26" s="201"/>
      <c r="BR26" s="201"/>
      <c r="BS26" s="201"/>
      <c r="BT26" s="201"/>
      <c r="BU26" s="201"/>
      <c r="BV26" s="201"/>
      <c r="BW26" s="201"/>
      <c r="BX26" s="201"/>
      <c r="BY26" s="201"/>
      <c r="BZ26" s="201"/>
      <c r="CA26" s="201"/>
      <c r="CB26" s="201"/>
      <c r="CC26" s="201"/>
      <c r="CD26" s="201"/>
      <c r="CE26" s="201"/>
      <c r="CF26" s="201"/>
      <c r="CG26" s="201"/>
      <c r="CH26" s="201"/>
      <c r="CI26" s="201"/>
      <c r="CJ26" s="201"/>
      <c r="CK26" s="201"/>
      <c r="CL26" s="201"/>
      <c r="CM26" s="201"/>
      <c r="CN26" s="201"/>
      <c r="CO26" s="201"/>
      <c r="CP26" s="201"/>
      <c r="CQ26" s="201"/>
      <c r="CR26" s="201"/>
      <c r="CS26" s="201"/>
      <c r="CT26" s="201"/>
      <c r="CU26" s="202"/>
    </row>
    <row r="27" spans="1:99" ht="30" customHeight="1" x14ac:dyDescent="0.25">
      <c r="B27" s="90" t="s">
        <v>109</v>
      </c>
      <c r="C27" s="90"/>
      <c r="D27" s="90"/>
      <c r="E27" s="90"/>
      <c r="F27" s="90"/>
      <c r="G27" s="91" t="s">
        <v>205</v>
      </c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3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70">
        <v>1</v>
      </c>
      <c r="AS27" s="71"/>
      <c r="AT27" s="71"/>
      <c r="AU27" s="71"/>
      <c r="AV27" s="71"/>
      <c r="AW27" s="71"/>
      <c r="AX27" s="72"/>
      <c r="AY27" s="70">
        <v>1</v>
      </c>
      <c r="AZ27" s="71"/>
      <c r="BA27" s="71"/>
      <c r="BB27" s="71"/>
      <c r="BC27" s="71"/>
      <c r="BD27" s="71"/>
      <c r="BE27" s="72"/>
      <c r="BF27" s="70" t="s">
        <v>206</v>
      </c>
      <c r="BG27" s="71"/>
      <c r="BH27" s="71"/>
      <c r="BI27" s="71"/>
      <c r="BJ27" s="71"/>
      <c r="BK27" s="71"/>
      <c r="BL27" s="71"/>
      <c r="BM27" s="200"/>
      <c r="BN27" s="201"/>
      <c r="BO27" s="201"/>
      <c r="BP27" s="201"/>
      <c r="BQ27" s="201"/>
      <c r="BR27" s="201"/>
      <c r="BS27" s="201"/>
      <c r="BT27" s="201"/>
      <c r="BU27" s="201"/>
      <c r="BV27" s="201"/>
      <c r="BW27" s="201"/>
      <c r="BX27" s="201"/>
      <c r="BY27" s="201"/>
      <c r="BZ27" s="201"/>
      <c r="CA27" s="201"/>
      <c r="CB27" s="201"/>
      <c r="CC27" s="201"/>
      <c r="CD27" s="201"/>
      <c r="CE27" s="201"/>
      <c r="CF27" s="201"/>
      <c r="CG27" s="201"/>
      <c r="CH27" s="201"/>
      <c r="CI27" s="201"/>
      <c r="CJ27" s="201"/>
      <c r="CK27" s="201"/>
      <c r="CL27" s="201"/>
      <c r="CM27" s="201"/>
      <c r="CN27" s="201"/>
      <c r="CO27" s="201"/>
      <c r="CP27" s="201"/>
      <c r="CQ27" s="201"/>
      <c r="CR27" s="201"/>
      <c r="CS27" s="201"/>
      <c r="CT27" s="201"/>
      <c r="CU27" s="202"/>
    </row>
    <row r="28" spans="1:99" ht="96" customHeight="1" x14ac:dyDescent="0.25">
      <c r="B28" s="90" t="s">
        <v>107</v>
      </c>
      <c r="C28" s="90"/>
      <c r="D28" s="90"/>
      <c r="E28" s="90"/>
      <c r="F28" s="90"/>
      <c r="G28" s="91" t="s">
        <v>207</v>
      </c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3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70">
        <v>1</v>
      </c>
      <c r="AS28" s="71"/>
      <c r="AT28" s="71"/>
      <c r="AU28" s="71"/>
      <c r="AV28" s="71"/>
      <c r="AW28" s="71"/>
      <c r="AX28" s="72"/>
      <c r="AY28" s="70">
        <v>2</v>
      </c>
      <c r="AZ28" s="71"/>
      <c r="BA28" s="71"/>
      <c r="BB28" s="71"/>
      <c r="BC28" s="71"/>
      <c r="BD28" s="71"/>
      <c r="BE28" s="72"/>
      <c r="BF28" s="70" t="s">
        <v>206</v>
      </c>
      <c r="BG28" s="71"/>
      <c r="BH28" s="71"/>
      <c r="BI28" s="71"/>
      <c r="BJ28" s="71"/>
      <c r="BK28" s="71"/>
      <c r="BL28" s="71"/>
      <c r="BM28" s="200"/>
      <c r="BN28" s="201"/>
      <c r="BO28" s="201"/>
      <c r="BP28" s="201"/>
      <c r="BQ28" s="201"/>
      <c r="BR28" s="201"/>
      <c r="BS28" s="201"/>
      <c r="BT28" s="201"/>
      <c r="BU28" s="201"/>
      <c r="BV28" s="201"/>
      <c r="BW28" s="201"/>
      <c r="BX28" s="201"/>
      <c r="BY28" s="201"/>
      <c r="BZ28" s="201"/>
      <c r="CA28" s="201"/>
      <c r="CB28" s="201"/>
      <c r="CC28" s="201"/>
      <c r="CD28" s="201"/>
      <c r="CE28" s="201"/>
      <c r="CF28" s="201"/>
      <c r="CG28" s="201"/>
      <c r="CH28" s="201"/>
      <c r="CI28" s="201"/>
      <c r="CJ28" s="201"/>
      <c r="CK28" s="201"/>
      <c r="CL28" s="201"/>
      <c r="CM28" s="201"/>
      <c r="CN28" s="201"/>
      <c r="CO28" s="201"/>
      <c r="CP28" s="201"/>
      <c r="CQ28" s="201"/>
      <c r="CR28" s="201"/>
      <c r="CS28" s="201"/>
      <c r="CT28" s="201"/>
      <c r="CU28" s="202"/>
    </row>
    <row r="29" spans="1:99" s="20" customFormat="1" ht="15" customHeight="1" x14ac:dyDescent="0.25">
      <c r="A29" s="19"/>
      <c r="B29" s="94">
        <v>2</v>
      </c>
      <c r="C29" s="94"/>
      <c r="D29" s="94"/>
      <c r="E29" s="94"/>
      <c r="F29" s="94"/>
      <c r="G29" s="95" t="s">
        <v>102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7"/>
      <c r="AD29" s="98"/>
      <c r="AE29" s="98"/>
      <c r="AF29" s="98"/>
      <c r="AG29" s="98"/>
      <c r="AH29" s="98"/>
      <c r="AI29" s="98"/>
      <c r="AJ29" s="98"/>
      <c r="AK29" s="98"/>
      <c r="AL29" s="98"/>
      <c r="AM29" s="98"/>
      <c r="AN29" s="98"/>
      <c r="AO29" s="98"/>
      <c r="AP29" s="98"/>
      <c r="AQ29" s="98"/>
      <c r="AR29" s="70">
        <v>1</v>
      </c>
      <c r="AS29" s="71"/>
      <c r="AT29" s="71"/>
      <c r="AU29" s="71"/>
      <c r="AV29" s="71"/>
      <c r="AW29" s="71"/>
      <c r="AX29" s="72"/>
      <c r="AY29" s="70">
        <v>1</v>
      </c>
      <c r="AZ29" s="71"/>
      <c r="BA29" s="71"/>
      <c r="BB29" s="71"/>
      <c r="BC29" s="71"/>
      <c r="BD29" s="71"/>
      <c r="BE29" s="72"/>
      <c r="BF29" s="73" t="s">
        <v>206</v>
      </c>
      <c r="BG29" s="74"/>
      <c r="BH29" s="74"/>
      <c r="BI29" s="74"/>
      <c r="BJ29" s="74"/>
      <c r="BK29" s="74"/>
      <c r="BL29" s="74"/>
      <c r="BM29" s="200"/>
      <c r="BN29" s="201"/>
      <c r="BO29" s="201"/>
      <c r="BP29" s="201"/>
      <c r="BQ29" s="201"/>
      <c r="BR29" s="201"/>
      <c r="BS29" s="201"/>
      <c r="BT29" s="201"/>
      <c r="BU29" s="201"/>
      <c r="BV29" s="201"/>
      <c r="BW29" s="201"/>
      <c r="BX29" s="201"/>
      <c r="BY29" s="201"/>
      <c r="BZ29" s="201"/>
      <c r="CA29" s="201"/>
      <c r="CB29" s="201"/>
      <c r="CC29" s="201"/>
      <c r="CD29" s="201"/>
      <c r="CE29" s="201"/>
      <c r="CF29" s="201"/>
      <c r="CG29" s="201"/>
      <c r="CH29" s="201"/>
      <c r="CI29" s="201"/>
      <c r="CJ29" s="201"/>
      <c r="CK29" s="201"/>
      <c r="CL29" s="201"/>
      <c r="CM29" s="201"/>
      <c r="CN29" s="201"/>
      <c r="CO29" s="201"/>
      <c r="CP29" s="201"/>
      <c r="CQ29" s="201"/>
      <c r="CR29" s="201"/>
      <c r="CS29" s="201"/>
      <c r="CT29" s="201"/>
      <c r="CU29" s="202"/>
    </row>
    <row r="30" spans="1:99" s="20" customFormat="1" ht="15" customHeight="1" x14ac:dyDescent="0.25">
      <c r="A30" s="19"/>
      <c r="B30" s="94">
        <v>3</v>
      </c>
      <c r="C30" s="94"/>
      <c r="D30" s="94"/>
      <c r="E30" s="94"/>
      <c r="F30" s="94"/>
      <c r="G30" s="95" t="s">
        <v>103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7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70">
        <v>2</v>
      </c>
      <c r="AS30" s="71"/>
      <c r="AT30" s="71"/>
      <c r="AU30" s="71"/>
      <c r="AV30" s="71"/>
      <c r="AW30" s="71"/>
      <c r="AX30" s="72"/>
      <c r="AY30" s="70">
        <v>2</v>
      </c>
      <c r="AZ30" s="71"/>
      <c r="BA30" s="71"/>
      <c r="BB30" s="71"/>
      <c r="BC30" s="71"/>
      <c r="BD30" s="71"/>
      <c r="BE30" s="72"/>
      <c r="BF30" s="70" t="s">
        <v>206</v>
      </c>
      <c r="BG30" s="71"/>
      <c r="BH30" s="71"/>
      <c r="BI30" s="71"/>
      <c r="BJ30" s="71"/>
      <c r="BK30" s="71"/>
      <c r="BL30" s="71"/>
      <c r="BM30" s="200"/>
      <c r="BN30" s="201"/>
      <c r="BO30" s="201"/>
      <c r="BP30" s="201"/>
      <c r="BQ30" s="201"/>
      <c r="BR30" s="201"/>
      <c r="BS30" s="201"/>
      <c r="BT30" s="201"/>
      <c r="BU30" s="201"/>
      <c r="BV30" s="201"/>
      <c r="BW30" s="201"/>
      <c r="BX30" s="201"/>
      <c r="BY30" s="201"/>
      <c r="BZ30" s="201"/>
      <c r="CA30" s="201"/>
      <c r="CB30" s="201"/>
      <c r="CC30" s="201"/>
      <c r="CD30" s="201"/>
      <c r="CE30" s="201"/>
      <c r="CF30" s="201"/>
      <c r="CG30" s="201"/>
      <c r="CH30" s="201"/>
      <c r="CI30" s="201"/>
      <c r="CJ30" s="201"/>
      <c r="CK30" s="201"/>
      <c r="CL30" s="201"/>
      <c r="CM30" s="201"/>
      <c r="CN30" s="201"/>
      <c r="CO30" s="201"/>
      <c r="CP30" s="201"/>
      <c r="CQ30" s="201"/>
      <c r="CR30" s="201"/>
      <c r="CS30" s="201"/>
      <c r="CT30" s="201"/>
      <c r="CU30" s="202"/>
    </row>
    <row r="31" spans="1:99" s="20" customFormat="1" ht="15" customHeight="1" x14ac:dyDescent="0.25">
      <c r="A31" s="19"/>
      <c r="B31" s="94">
        <v>4</v>
      </c>
      <c r="C31" s="94"/>
      <c r="D31" s="94"/>
      <c r="E31" s="94"/>
      <c r="F31" s="94"/>
      <c r="G31" s="95" t="s">
        <v>212</v>
      </c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7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70">
        <v>2</v>
      </c>
      <c r="AS31" s="71"/>
      <c r="AT31" s="71"/>
      <c r="AU31" s="71"/>
      <c r="AV31" s="71"/>
      <c r="AW31" s="71"/>
      <c r="AX31" s="72"/>
      <c r="AY31" s="70">
        <v>2</v>
      </c>
      <c r="AZ31" s="71"/>
      <c r="BA31" s="71"/>
      <c r="BB31" s="71"/>
      <c r="BC31" s="71"/>
      <c r="BD31" s="71"/>
      <c r="BE31" s="72"/>
      <c r="BF31" s="70" t="s">
        <v>206</v>
      </c>
      <c r="BG31" s="71"/>
      <c r="BH31" s="71"/>
      <c r="BI31" s="71"/>
      <c r="BJ31" s="71"/>
      <c r="BK31" s="71"/>
      <c r="BL31" s="71"/>
      <c r="BM31" s="200"/>
      <c r="BN31" s="201"/>
      <c r="BO31" s="201"/>
      <c r="BP31" s="201"/>
      <c r="BQ31" s="201"/>
      <c r="BR31" s="201"/>
      <c r="BS31" s="201"/>
      <c r="BT31" s="201"/>
      <c r="BU31" s="201"/>
      <c r="BV31" s="201"/>
      <c r="BW31" s="201"/>
      <c r="BX31" s="201"/>
      <c r="BY31" s="201"/>
      <c r="BZ31" s="201"/>
      <c r="CA31" s="201"/>
      <c r="CB31" s="201"/>
      <c r="CC31" s="201"/>
      <c r="CD31" s="201"/>
      <c r="CE31" s="201"/>
      <c r="CF31" s="201"/>
      <c r="CG31" s="201"/>
      <c r="CH31" s="201"/>
      <c r="CI31" s="201"/>
      <c r="CJ31" s="201"/>
      <c r="CK31" s="201"/>
      <c r="CL31" s="201"/>
      <c r="CM31" s="201"/>
      <c r="CN31" s="201"/>
      <c r="CO31" s="201"/>
      <c r="CP31" s="201"/>
      <c r="CQ31" s="201"/>
      <c r="CR31" s="201"/>
      <c r="CS31" s="201"/>
      <c r="CT31" s="201"/>
      <c r="CU31" s="202"/>
    </row>
    <row r="32" spans="1:99" s="20" customFormat="1" ht="15" customHeight="1" x14ac:dyDescent="0.25">
      <c r="A32" s="19"/>
      <c r="B32" s="94">
        <v>5</v>
      </c>
      <c r="C32" s="94"/>
      <c r="D32" s="94"/>
      <c r="E32" s="94"/>
      <c r="F32" s="94"/>
      <c r="G32" s="95" t="s">
        <v>104</v>
      </c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7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70">
        <v>16</v>
      </c>
      <c r="AS32" s="71"/>
      <c r="AT32" s="71"/>
      <c r="AU32" s="71"/>
      <c r="AV32" s="71"/>
      <c r="AW32" s="71"/>
      <c r="AX32" s="72"/>
      <c r="AY32" s="70">
        <v>16</v>
      </c>
      <c r="AZ32" s="71"/>
      <c r="BA32" s="71"/>
      <c r="BB32" s="71"/>
      <c r="BC32" s="71"/>
      <c r="BD32" s="71"/>
      <c r="BE32" s="72"/>
      <c r="BF32" s="70" t="s">
        <v>206</v>
      </c>
      <c r="BG32" s="71"/>
      <c r="BH32" s="71"/>
      <c r="BI32" s="71"/>
      <c r="BJ32" s="71"/>
      <c r="BK32" s="71"/>
      <c r="BL32" s="71"/>
      <c r="BM32" s="200"/>
      <c r="BN32" s="201"/>
      <c r="BO32" s="201"/>
      <c r="BP32" s="201"/>
      <c r="BQ32" s="201"/>
      <c r="BR32" s="201"/>
      <c r="BS32" s="201"/>
      <c r="BT32" s="201"/>
      <c r="BU32" s="201"/>
      <c r="BV32" s="201"/>
      <c r="BW32" s="201"/>
      <c r="BX32" s="201"/>
      <c r="BY32" s="201"/>
      <c r="BZ32" s="201"/>
      <c r="CA32" s="201"/>
      <c r="CB32" s="201"/>
      <c r="CC32" s="201"/>
      <c r="CD32" s="201"/>
      <c r="CE32" s="201"/>
      <c r="CF32" s="201"/>
      <c r="CG32" s="201"/>
      <c r="CH32" s="201"/>
      <c r="CI32" s="201"/>
      <c r="CJ32" s="201"/>
      <c r="CK32" s="201"/>
      <c r="CL32" s="201"/>
      <c r="CM32" s="201"/>
      <c r="CN32" s="201"/>
      <c r="CO32" s="201"/>
      <c r="CP32" s="201"/>
      <c r="CQ32" s="201"/>
      <c r="CR32" s="201"/>
      <c r="CS32" s="201"/>
      <c r="CT32" s="201"/>
      <c r="CU32" s="202"/>
    </row>
    <row r="33" spans="1:99" s="20" customFormat="1" ht="33.75" customHeight="1" x14ac:dyDescent="0.25">
      <c r="A33" s="19"/>
      <c r="B33" s="94">
        <v>6</v>
      </c>
      <c r="C33" s="94"/>
      <c r="D33" s="94"/>
      <c r="E33" s="94"/>
      <c r="F33" s="94"/>
      <c r="G33" s="95" t="s">
        <v>105</v>
      </c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7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70">
        <v>2</v>
      </c>
      <c r="AS33" s="71"/>
      <c r="AT33" s="71"/>
      <c r="AU33" s="71"/>
      <c r="AV33" s="71"/>
      <c r="AW33" s="71"/>
      <c r="AX33" s="72"/>
      <c r="AY33" s="70">
        <f>1+1</f>
        <v>2</v>
      </c>
      <c r="AZ33" s="71"/>
      <c r="BA33" s="71"/>
      <c r="BB33" s="71"/>
      <c r="BC33" s="71"/>
      <c r="BD33" s="71"/>
      <c r="BE33" s="72"/>
      <c r="BF33" s="70" t="s">
        <v>206</v>
      </c>
      <c r="BG33" s="71"/>
      <c r="BH33" s="71"/>
      <c r="BI33" s="71"/>
      <c r="BJ33" s="71"/>
      <c r="BK33" s="71"/>
      <c r="BL33" s="71"/>
      <c r="BM33" s="200"/>
      <c r="BN33" s="201"/>
      <c r="BO33" s="201"/>
      <c r="BP33" s="201"/>
      <c r="BQ33" s="201"/>
      <c r="BR33" s="201"/>
      <c r="BS33" s="201"/>
      <c r="BT33" s="201"/>
      <c r="BU33" s="201"/>
      <c r="BV33" s="201"/>
      <c r="BW33" s="201"/>
      <c r="BX33" s="201"/>
      <c r="BY33" s="201"/>
      <c r="BZ33" s="201"/>
      <c r="CA33" s="201"/>
      <c r="CB33" s="201"/>
      <c r="CC33" s="201"/>
      <c r="CD33" s="201"/>
      <c r="CE33" s="201"/>
      <c r="CF33" s="201"/>
      <c r="CG33" s="201"/>
      <c r="CH33" s="201"/>
      <c r="CI33" s="201"/>
      <c r="CJ33" s="201"/>
      <c r="CK33" s="201"/>
      <c r="CL33" s="201"/>
      <c r="CM33" s="201"/>
      <c r="CN33" s="201"/>
      <c r="CO33" s="201"/>
      <c r="CP33" s="201"/>
      <c r="CQ33" s="201"/>
      <c r="CR33" s="201"/>
      <c r="CS33" s="201"/>
      <c r="CT33" s="201"/>
      <c r="CU33" s="202"/>
    </row>
    <row r="34" spans="1:99" s="20" customFormat="1" ht="15" customHeight="1" x14ac:dyDescent="0.25">
      <c r="A34" s="19"/>
      <c r="B34" s="94">
        <v>7</v>
      </c>
      <c r="C34" s="94"/>
      <c r="D34" s="94"/>
      <c r="E34" s="94"/>
      <c r="F34" s="94"/>
      <c r="G34" s="95" t="s">
        <v>106</v>
      </c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7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70">
        <v>1</v>
      </c>
      <c r="AS34" s="71"/>
      <c r="AT34" s="71"/>
      <c r="AU34" s="71"/>
      <c r="AV34" s="71"/>
      <c r="AW34" s="71"/>
      <c r="AX34" s="72"/>
      <c r="AY34" s="70">
        <v>1</v>
      </c>
      <c r="AZ34" s="71"/>
      <c r="BA34" s="71"/>
      <c r="BB34" s="71"/>
      <c r="BC34" s="71"/>
      <c r="BD34" s="71"/>
      <c r="BE34" s="72"/>
      <c r="BF34" s="70" t="s">
        <v>206</v>
      </c>
      <c r="BG34" s="71"/>
      <c r="BH34" s="71"/>
      <c r="BI34" s="71"/>
      <c r="BJ34" s="71"/>
      <c r="BK34" s="71"/>
      <c r="BL34" s="71"/>
      <c r="BM34" s="200"/>
      <c r="BN34" s="201"/>
      <c r="BO34" s="201"/>
      <c r="BP34" s="201"/>
      <c r="BQ34" s="201"/>
      <c r="BR34" s="201"/>
      <c r="BS34" s="201"/>
      <c r="BT34" s="201"/>
      <c r="BU34" s="201"/>
      <c r="BV34" s="201"/>
      <c r="BW34" s="201"/>
      <c r="BX34" s="201"/>
      <c r="BY34" s="201"/>
      <c r="BZ34" s="201"/>
      <c r="CA34" s="201"/>
      <c r="CB34" s="201"/>
      <c r="CC34" s="201"/>
      <c r="CD34" s="201"/>
      <c r="CE34" s="201"/>
      <c r="CF34" s="201"/>
      <c r="CG34" s="201"/>
      <c r="CH34" s="201"/>
      <c r="CI34" s="201"/>
      <c r="CJ34" s="201"/>
      <c r="CK34" s="201"/>
      <c r="CL34" s="201"/>
      <c r="CM34" s="201"/>
      <c r="CN34" s="201"/>
      <c r="CO34" s="201"/>
      <c r="CP34" s="201"/>
      <c r="CQ34" s="201"/>
      <c r="CR34" s="201"/>
      <c r="CS34" s="201"/>
      <c r="CT34" s="201"/>
      <c r="CU34" s="202"/>
    </row>
    <row r="35" spans="1:99" s="20" customFormat="1" x14ac:dyDescent="0.25">
      <c r="A35" s="19"/>
      <c r="B35" s="94">
        <v>8</v>
      </c>
      <c r="C35" s="94"/>
      <c r="D35" s="94"/>
      <c r="E35" s="94"/>
      <c r="F35" s="94"/>
      <c r="G35" s="95" t="s">
        <v>211</v>
      </c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7"/>
      <c r="AD35" s="98"/>
      <c r="AE35" s="98"/>
      <c r="AF35" s="98"/>
      <c r="AG35" s="98"/>
      <c r="AH35" s="98"/>
      <c r="AI35" s="98"/>
      <c r="AJ35" s="98"/>
      <c r="AK35" s="98"/>
      <c r="AL35" s="98"/>
      <c r="AM35" s="98"/>
      <c r="AN35" s="98"/>
      <c r="AO35" s="98"/>
      <c r="AP35" s="98"/>
      <c r="AQ35" s="98"/>
      <c r="AR35" s="70">
        <v>1</v>
      </c>
      <c r="AS35" s="71"/>
      <c r="AT35" s="71"/>
      <c r="AU35" s="71"/>
      <c r="AV35" s="71"/>
      <c r="AW35" s="71"/>
      <c r="AX35" s="72"/>
      <c r="AY35" s="70">
        <v>1</v>
      </c>
      <c r="AZ35" s="71"/>
      <c r="BA35" s="71"/>
      <c r="BB35" s="71"/>
      <c r="BC35" s="71"/>
      <c r="BD35" s="71"/>
      <c r="BE35" s="72"/>
      <c r="BF35" s="70" t="s">
        <v>206</v>
      </c>
      <c r="BG35" s="71"/>
      <c r="BH35" s="71"/>
      <c r="BI35" s="71"/>
      <c r="BJ35" s="71"/>
      <c r="BK35" s="71"/>
      <c r="BL35" s="71"/>
      <c r="BM35" s="200"/>
      <c r="BN35" s="201"/>
      <c r="BO35" s="201"/>
      <c r="BP35" s="201"/>
      <c r="BQ35" s="201"/>
      <c r="BR35" s="201"/>
      <c r="BS35" s="201"/>
      <c r="BT35" s="201"/>
      <c r="BU35" s="201"/>
      <c r="BV35" s="201"/>
      <c r="BW35" s="201"/>
      <c r="BX35" s="201"/>
      <c r="BY35" s="201"/>
      <c r="BZ35" s="201"/>
      <c r="CA35" s="201"/>
      <c r="CB35" s="201"/>
      <c r="CC35" s="201"/>
      <c r="CD35" s="201"/>
      <c r="CE35" s="201"/>
      <c r="CF35" s="201"/>
      <c r="CG35" s="201"/>
      <c r="CH35" s="201"/>
      <c r="CI35" s="201"/>
      <c r="CJ35" s="201"/>
      <c r="CK35" s="201"/>
      <c r="CL35" s="201"/>
      <c r="CM35" s="201"/>
      <c r="CN35" s="201"/>
      <c r="CO35" s="201"/>
      <c r="CP35" s="201"/>
      <c r="CQ35" s="201"/>
      <c r="CR35" s="201"/>
      <c r="CS35" s="201"/>
      <c r="CT35" s="201"/>
      <c r="CU35" s="202"/>
    </row>
    <row r="36" spans="1:99" s="20" customFormat="1" x14ac:dyDescent="0.25">
      <c r="A36" s="19"/>
      <c r="B36" s="94">
        <v>9</v>
      </c>
      <c r="C36" s="94"/>
      <c r="D36" s="94"/>
      <c r="E36" s="94"/>
      <c r="F36" s="94"/>
      <c r="G36" s="95" t="s">
        <v>209</v>
      </c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7"/>
      <c r="AD36" s="98"/>
      <c r="AE36" s="98"/>
      <c r="AF36" s="98"/>
      <c r="AG36" s="98"/>
      <c r="AH36" s="98"/>
      <c r="AI36" s="98"/>
      <c r="AJ36" s="98"/>
      <c r="AK36" s="98"/>
      <c r="AL36" s="98"/>
      <c r="AM36" s="98"/>
      <c r="AN36" s="98"/>
      <c r="AO36" s="98"/>
      <c r="AP36" s="98"/>
      <c r="AQ36" s="98"/>
      <c r="AR36" s="70">
        <v>1</v>
      </c>
      <c r="AS36" s="71"/>
      <c r="AT36" s="71"/>
      <c r="AU36" s="71"/>
      <c r="AV36" s="71"/>
      <c r="AW36" s="71"/>
      <c r="AX36" s="72"/>
      <c r="AY36" s="70">
        <v>1</v>
      </c>
      <c r="AZ36" s="71"/>
      <c r="BA36" s="71"/>
      <c r="BB36" s="71"/>
      <c r="BC36" s="71"/>
      <c r="BD36" s="71"/>
      <c r="BE36" s="72"/>
      <c r="BF36" s="70" t="s">
        <v>206</v>
      </c>
      <c r="BG36" s="71"/>
      <c r="BH36" s="71"/>
      <c r="BI36" s="71"/>
      <c r="BJ36" s="71"/>
      <c r="BK36" s="71"/>
      <c r="BL36" s="71"/>
      <c r="BM36" s="200"/>
      <c r="BN36" s="201"/>
      <c r="BO36" s="201"/>
      <c r="BP36" s="201"/>
      <c r="BQ36" s="201"/>
      <c r="BR36" s="201"/>
      <c r="BS36" s="201"/>
      <c r="BT36" s="201"/>
      <c r="BU36" s="201"/>
      <c r="BV36" s="201"/>
      <c r="BW36" s="201"/>
      <c r="BX36" s="201"/>
      <c r="BY36" s="201"/>
      <c r="BZ36" s="201"/>
      <c r="CA36" s="201"/>
      <c r="CB36" s="201"/>
      <c r="CC36" s="201"/>
      <c r="CD36" s="201"/>
      <c r="CE36" s="201"/>
      <c r="CF36" s="201"/>
      <c r="CG36" s="201"/>
      <c r="CH36" s="201"/>
      <c r="CI36" s="201"/>
      <c r="CJ36" s="201"/>
      <c r="CK36" s="201"/>
      <c r="CL36" s="201"/>
      <c r="CM36" s="201"/>
      <c r="CN36" s="201"/>
      <c r="CO36" s="201"/>
      <c r="CP36" s="201"/>
      <c r="CQ36" s="201"/>
      <c r="CR36" s="201"/>
      <c r="CS36" s="201"/>
      <c r="CT36" s="201"/>
      <c r="CU36" s="202"/>
    </row>
    <row r="37" spans="1:99" s="20" customFormat="1" ht="15" customHeight="1" x14ac:dyDescent="0.25">
      <c r="A37" s="19"/>
      <c r="B37" s="94">
        <v>10</v>
      </c>
      <c r="C37" s="94"/>
      <c r="D37" s="94"/>
      <c r="E37" s="94"/>
      <c r="F37" s="94"/>
      <c r="G37" s="95" t="s">
        <v>210</v>
      </c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7"/>
      <c r="AD37" s="98"/>
      <c r="AE37" s="98"/>
      <c r="AF37" s="98"/>
      <c r="AG37" s="98"/>
      <c r="AH37" s="98"/>
      <c r="AI37" s="98"/>
      <c r="AJ37" s="98"/>
      <c r="AK37" s="98"/>
      <c r="AL37" s="98"/>
      <c r="AM37" s="98"/>
      <c r="AN37" s="98"/>
      <c r="AO37" s="98"/>
      <c r="AP37" s="98"/>
      <c r="AQ37" s="98"/>
      <c r="AR37" s="70">
        <v>2</v>
      </c>
      <c r="AS37" s="71"/>
      <c r="AT37" s="71"/>
      <c r="AU37" s="71"/>
      <c r="AV37" s="71"/>
      <c r="AW37" s="71"/>
      <c r="AX37" s="72"/>
      <c r="AY37" s="70">
        <v>2</v>
      </c>
      <c r="AZ37" s="71"/>
      <c r="BA37" s="71"/>
      <c r="BB37" s="71"/>
      <c r="BC37" s="71"/>
      <c r="BD37" s="71"/>
      <c r="BE37" s="72"/>
      <c r="BF37" s="70" t="s">
        <v>206</v>
      </c>
      <c r="BG37" s="71"/>
      <c r="BH37" s="71"/>
      <c r="BI37" s="71"/>
      <c r="BJ37" s="71"/>
      <c r="BK37" s="71"/>
      <c r="BL37" s="71"/>
      <c r="BM37" s="203"/>
      <c r="BN37" s="204"/>
      <c r="BO37" s="204"/>
      <c r="BP37" s="204"/>
      <c r="BQ37" s="204"/>
      <c r="BR37" s="204"/>
      <c r="BS37" s="204"/>
      <c r="BT37" s="204"/>
      <c r="BU37" s="204"/>
      <c r="BV37" s="204"/>
      <c r="BW37" s="204"/>
      <c r="BX37" s="204"/>
      <c r="BY37" s="204"/>
      <c r="BZ37" s="204"/>
      <c r="CA37" s="204"/>
      <c r="CB37" s="204"/>
      <c r="CC37" s="204"/>
      <c r="CD37" s="204"/>
      <c r="CE37" s="204"/>
      <c r="CF37" s="204"/>
      <c r="CG37" s="204"/>
      <c r="CH37" s="204"/>
      <c r="CI37" s="204"/>
      <c r="CJ37" s="204"/>
      <c r="CK37" s="204"/>
      <c r="CL37" s="204"/>
      <c r="CM37" s="204"/>
      <c r="CN37" s="204"/>
      <c r="CO37" s="204"/>
      <c r="CP37" s="204"/>
      <c r="CQ37" s="204"/>
      <c r="CR37" s="204"/>
      <c r="CS37" s="204"/>
      <c r="CT37" s="204"/>
      <c r="CU37" s="205"/>
    </row>
    <row r="38" spans="1:99" s="18" customFormat="1" ht="263.25" customHeight="1" x14ac:dyDescent="0.25">
      <c r="A38" s="9"/>
      <c r="B38" s="187" t="s">
        <v>191</v>
      </c>
      <c r="C38" s="187"/>
      <c r="D38" s="187"/>
      <c r="E38" s="187"/>
      <c r="F38" s="187"/>
      <c r="G38" s="188" t="s">
        <v>148</v>
      </c>
      <c r="H38" s="189"/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  <c r="T38" s="189"/>
      <c r="U38" s="189"/>
      <c r="V38" s="189"/>
      <c r="W38" s="189"/>
      <c r="X38" s="189"/>
      <c r="Y38" s="189"/>
      <c r="Z38" s="189"/>
      <c r="AA38" s="189"/>
      <c r="AB38" s="189"/>
      <c r="AC38" s="190"/>
      <c r="AD38" s="191">
        <v>2021</v>
      </c>
      <c r="AE38" s="191"/>
      <c r="AF38" s="191"/>
      <c r="AG38" s="191"/>
      <c r="AH38" s="191"/>
      <c r="AI38" s="191"/>
      <c r="AJ38" s="191"/>
      <c r="AK38" s="191">
        <v>2021</v>
      </c>
      <c r="AL38" s="191"/>
      <c r="AM38" s="191"/>
      <c r="AN38" s="191"/>
      <c r="AO38" s="191"/>
      <c r="AP38" s="191"/>
      <c r="AQ38" s="191"/>
      <c r="AR38" s="85">
        <v>1</v>
      </c>
      <c r="AS38" s="86"/>
      <c r="AT38" s="86"/>
      <c r="AU38" s="86"/>
      <c r="AV38" s="86"/>
      <c r="AW38" s="86"/>
      <c r="AX38" s="87"/>
      <c r="AY38" s="85">
        <v>1</v>
      </c>
      <c r="AZ38" s="86"/>
      <c r="BA38" s="86"/>
      <c r="BB38" s="86"/>
      <c r="BC38" s="86"/>
      <c r="BD38" s="86"/>
      <c r="BE38" s="87"/>
      <c r="BF38" s="85" t="s">
        <v>206</v>
      </c>
      <c r="BG38" s="86"/>
      <c r="BH38" s="86"/>
      <c r="BI38" s="86"/>
      <c r="BJ38" s="86"/>
      <c r="BK38" s="86"/>
      <c r="BL38" s="86"/>
      <c r="BM38" s="206" t="s">
        <v>248</v>
      </c>
      <c r="BN38" s="207"/>
      <c r="BO38" s="207"/>
      <c r="BP38" s="207"/>
      <c r="BQ38" s="207"/>
      <c r="BR38" s="207"/>
      <c r="BS38" s="207"/>
      <c r="BT38" s="207"/>
      <c r="BU38" s="207"/>
      <c r="BV38" s="207"/>
      <c r="BW38" s="207"/>
      <c r="BX38" s="207"/>
      <c r="BY38" s="207"/>
      <c r="BZ38" s="207"/>
      <c r="CA38" s="207"/>
      <c r="CB38" s="207"/>
      <c r="CC38" s="207"/>
      <c r="CD38" s="207"/>
      <c r="CE38" s="207"/>
      <c r="CF38" s="207"/>
      <c r="CG38" s="207"/>
      <c r="CH38" s="207"/>
      <c r="CI38" s="207"/>
      <c r="CJ38" s="207"/>
      <c r="CK38" s="207"/>
      <c r="CL38" s="207"/>
      <c r="CM38" s="207"/>
      <c r="CN38" s="207"/>
      <c r="CO38" s="207"/>
      <c r="CP38" s="207"/>
      <c r="CQ38" s="207"/>
      <c r="CR38" s="207"/>
      <c r="CS38" s="207"/>
      <c r="CT38" s="207"/>
      <c r="CU38" s="208"/>
    </row>
    <row r="39" spans="1:99" s="18" customFormat="1" ht="22.5" customHeight="1" x14ac:dyDescent="0.25">
      <c r="A39" s="9"/>
      <c r="B39" s="187" t="s">
        <v>208</v>
      </c>
      <c r="C39" s="187"/>
      <c r="D39" s="187"/>
      <c r="E39" s="187"/>
      <c r="F39" s="187"/>
      <c r="G39" s="188" t="s">
        <v>171</v>
      </c>
      <c r="H39" s="189"/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  <c r="T39" s="189"/>
      <c r="U39" s="189"/>
      <c r="V39" s="189"/>
      <c r="W39" s="189"/>
      <c r="X39" s="189"/>
      <c r="Y39" s="189"/>
      <c r="Z39" s="189"/>
      <c r="AA39" s="189"/>
      <c r="AB39" s="189"/>
      <c r="AC39" s="190"/>
      <c r="AD39" s="191">
        <v>2021</v>
      </c>
      <c r="AE39" s="191"/>
      <c r="AF39" s="191"/>
      <c r="AG39" s="191"/>
      <c r="AH39" s="191"/>
      <c r="AI39" s="191"/>
      <c r="AJ39" s="191"/>
      <c r="AK39" s="191">
        <v>2021</v>
      </c>
      <c r="AL39" s="191"/>
      <c r="AM39" s="191"/>
      <c r="AN39" s="191"/>
      <c r="AO39" s="191"/>
      <c r="AP39" s="191"/>
      <c r="AQ39" s="191"/>
      <c r="AR39" s="85"/>
      <c r="AS39" s="86"/>
      <c r="AT39" s="86"/>
      <c r="AU39" s="86"/>
      <c r="AV39" s="86"/>
      <c r="AW39" s="86"/>
      <c r="AX39" s="87"/>
      <c r="AY39" s="85"/>
      <c r="AZ39" s="86"/>
      <c r="BA39" s="86"/>
      <c r="BB39" s="86"/>
      <c r="BC39" s="86"/>
      <c r="BD39" s="86"/>
      <c r="BE39" s="87"/>
      <c r="BF39" s="88"/>
      <c r="BG39" s="89"/>
      <c r="BH39" s="89"/>
      <c r="BI39" s="89"/>
      <c r="BJ39" s="89"/>
      <c r="BK39" s="89"/>
      <c r="BL39" s="89"/>
      <c r="BM39" s="209"/>
      <c r="BN39" s="210"/>
      <c r="BO39" s="210"/>
      <c r="BP39" s="210"/>
      <c r="BQ39" s="210"/>
      <c r="BR39" s="210"/>
      <c r="BS39" s="210"/>
      <c r="BT39" s="210"/>
      <c r="BU39" s="210"/>
      <c r="BV39" s="210"/>
      <c r="BW39" s="210"/>
      <c r="BX39" s="210"/>
      <c r="BY39" s="210"/>
      <c r="BZ39" s="210"/>
      <c r="CA39" s="210"/>
      <c r="CB39" s="210"/>
      <c r="CC39" s="210"/>
      <c r="CD39" s="210"/>
      <c r="CE39" s="210"/>
      <c r="CF39" s="210"/>
      <c r="CG39" s="210"/>
      <c r="CH39" s="210"/>
      <c r="CI39" s="210"/>
      <c r="CJ39" s="210"/>
      <c r="CK39" s="210"/>
      <c r="CL39" s="210"/>
      <c r="CM39" s="210"/>
      <c r="CN39" s="210"/>
      <c r="CO39" s="210"/>
      <c r="CP39" s="210"/>
      <c r="CQ39" s="210"/>
      <c r="CR39" s="210"/>
      <c r="CS39" s="210"/>
      <c r="CT39" s="210"/>
      <c r="CU39" s="211"/>
    </row>
    <row r="40" spans="1:99" x14ac:dyDescent="0.25">
      <c r="B40" s="65"/>
      <c r="C40" s="65"/>
      <c r="D40" s="65"/>
      <c r="E40" s="65"/>
      <c r="F40" s="65"/>
      <c r="G40" s="66" t="s">
        <v>121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8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70"/>
      <c r="AS40" s="71"/>
      <c r="AT40" s="71"/>
      <c r="AU40" s="71"/>
      <c r="AV40" s="71"/>
      <c r="AW40" s="71"/>
      <c r="AX40" s="72"/>
      <c r="AY40" s="70"/>
      <c r="AZ40" s="71"/>
      <c r="BA40" s="71"/>
      <c r="BB40" s="71"/>
      <c r="BC40" s="71"/>
      <c r="BD40" s="71"/>
      <c r="BE40" s="72"/>
      <c r="BF40" s="73"/>
      <c r="BG40" s="74"/>
      <c r="BH40" s="74"/>
      <c r="BI40" s="74"/>
      <c r="BJ40" s="74"/>
      <c r="BK40" s="74"/>
      <c r="BL40" s="74"/>
      <c r="BM40" s="73"/>
      <c r="BN40" s="74"/>
      <c r="BO40" s="74"/>
      <c r="BP40" s="74"/>
      <c r="BQ40" s="74"/>
      <c r="BR40" s="74"/>
      <c r="BS40" s="74"/>
      <c r="BT40" s="74"/>
      <c r="BU40" s="74"/>
      <c r="BV40" s="74"/>
      <c r="BW40" s="74"/>
      <c r="BX40" s="74"/>
      <c r="BY40" s="74"/>
      <c r="BZ40" s="74"/>
      <c r="CA40" s="74"/>
      <c r="CB40" s="74"/>
      <c r="CC40" s="74"/>
      <c r="CD40" s="74"/>
      <c r="CE40" s="74"/>
      <c r="CF40" s="74"/>
      <c r="CG40" s="74"/>
      <c r="CH40" s="74"/>
      <c r="CI40" s="74"/>
      <c r="CJ40" s="74"/>
      <c r="CK40" s="74"/>
      <c r="CL40" s="74"/>
      <c r="CM40" s="74"/>
      <c r="CN40" s="74"/>
      <c r="CO40" s="74"/>
      <c r="CP40" s="74"/>
      <c r="CQ40" s="74"/>
      <c r="CR40" s="74"/>
      <c r="CS40" s="74"/>
      <c r="CT40" s="74"/>
      <c r="CU40" s="167"/>
    </row>
    <row r="41" spans="1:99" ht="15" customHeight="1" x14ac:dyDescent="0.25">
      <c r="B41" s="186" t="s">
        <v>192</v>
      </c>
      <c r="C41" s="186"/>
      <c r="D41" s="186"/>
      <c r="E41" s="186"/>
      <c r="F41" s="186"/>
      <c r="G41" s="91" t="s">
        <v>193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3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70">
        <v>1</v>
      </c>
      <c r="AS41" s="71"/>
      <c r="AT41" s="71"/>
      <c r="AU41" s="71"/>
      <c r="AV41" s="71"/>
      <c r="AW41" s="71"/>
      <c r="AX41" s="72"/>
      <c r="AY41" s="70"/>
      <c r="AZ41" s="71"/>
      <c r="BA41" s="71"/>
      <c r="BB41" s="71"/>
      <c r="BC41" s="71"/>
      <c r="BD41" s="71"/>
      <c r="BE41" s="72"/>
      <c r="BF41" s="73" t="s">
        <v>36</v>
      </c>
      <c r="BG41" s="74"/>
      <c r="BH41" s="74"/>
      <c r="BI41" s="74"/>
      <c r="BJ41" s="74"/>
      <c r="BK41" s="74"/>
      <c r="BL41" s="74"/>
      <c r="BM41" s="73"/>
      <c r="BN41" s="74"/>
      <c r="BO41" s="74"/>
      <c r="BP41" s="74"/>
      <c r="BQ41" s="74"/>
      <c r="BR41" s="74"/>
      <c r="BS41" s="74"/>
      <c r="BT41" s="74"/>
      <c r="BU41" s="74"/>
      <c r="BV41" s="74"/>
      <c r="BW41" s="74"/>
      <c r="BX41" s="74"/>
      <c r="BY41" s="74"/>
      <c r="BZ41" s="74"/>
      <c r="CA41" s="74"/>
      <c r="CB41" s="74"/>
      <c r="CC41" s="74"/>
      <c r="CD41" s="74"/>
      <c r="CE41" s="74"/>
      <c r="CF41" s="74"/>
      <c r="CG41" s="74"/>
      <c r="CH41" s="74"/>
      <c r="CI41" s="74"/>
      <c r="CJ41" s="74"/>
      <c r="CK41" s="74"/>
      <c r="CL41" s="74"/>
      <c r="CM41" s="74"/>
      <c r="CN41" s="74"/>
      <c r="CO41" s="74"/>
      <c r="CP41" s="74"/>
      <c r="CQ41" s="74"/>
      <c r="CR41" s="74"/>
      <c r="CS41" s="74"/>
      <c r="CT41" s="74"/>
      <c r="CU41" s="167"/>
    </row>
    <row r="42" spans="1:99" ht="15" customHeight="1" x14ac:dyDescent="0.25">
      <c r="B42" s="186" t="s">
        <v>194</v>
      </c>
      <c r="C42" s="186"/>
      <c r="D42" s="186"/>
      <c r="E42" s="186"/>
      <c r="F42" s="186"/>
      <c r="G42" s="91" t="s">
        <v>91</v>
      </c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3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70">
        <v>1</v>
      </c>
      <c r="AS42" s="71"/>
      <c r="AT42" s="71"/>
      <c r="AU42" s="71"/>
      <c r="AV42" s="71"/>
      <c r="AW42" s="71"/>
      <c r="AX42" s="72"/>
      <c r="AY42" s="70"/>
      <c r="AZ42" s="71"/>
      <c r="BA42" s="71"/>
      <c r="BB42" s="71"/>
      <c r="BC42" s="71"/>
      <c r="BD42" s="71"/>
      <c r="BE42" s="72"/>
      <c r="BF42" s="73" t="s">
        <v>36</v>
      </c>
      <c r="BG42" s="74"/>
      <c r="BH42" s="74"/>
      <c r="BI42" s="74"/>
      <c r="BJ42" s="74"/>
      <c r="BK42" s="74"/>
      <c r="BL42" s="74"/>
      <c r="BM42" s="73"/>
      <c r="BN42" s="74"/>
      <c r="BO42" s="74"/>
      <c r="BP42" s="74"/>
      <c r="BQ42" s="74"/>
      <c r="BR42" s="74"/>
      <c r="BS42" s="74"/>
      <c r="BT42" s="74"/>
      <c r="BU42" s="74"/>
      <c r="BV42" s="74"/>
      <c r="BW42" s="74"/>
      <c r="BX42" s="74"/>
      <c r="BY42" s="74"/>
      <c r="BZ42" s="74"/>
      <c r="CA42" s="74"/>
      <c r="CB42" s="74"/>
      <c r="CC42" s="74"/>
      <c r="CD42" s="74"/>
      <c r="CE42" s="74"/>
      <c r="CF42" s="74"/>
      <c r="CG42" s="74"/>
      <c r="CH42" s="74"/>
      <c r="CI42" s="74"/>
      <c r="CJ42" s="74"/>
      <c r="CK42" s="74"/>
      <c r="CL42" s="74"/>
      <c r="CM42" s="74"/>
      <c r="CN42" s="74"/>
      <c r="CO42" s="74"/>
      <c r="CP42" s="74"/>
      <c r="CQ42" s="74"/>
      <c r="CR42" s="74"/>
      <c r="CS42" s="74"/>
      <c r="CT42" s="74"/>
      <c r="CU42" s="167"/>
    </row>
    <row r="43" spans="1:99" ht="15" customHeight="1" x14ac:dyDescent="0.25">
      <c r="B43" s="186" t="s">
        <v>195</v>
      </c>
      <c r="C43" s="186"/>
      <c r="D43" s="186"/>
      <c r="E43" s="186"/>
      <c r="F43" s="186"/>
      <c r="G43" s="91" t="s">
        <v>196</v>
      </c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3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70">
        <v>1</v>
      </c>
      <c r="AS43" s="71"/>
      <c r="AT43" s="71"/>
      <c r="AU43" s="71"/>
      <c r="AV43" s="71"/>
      <c r="AW43" s="71"/>
      <c r="AX43" s="72"/>
      <c r="AY43" s="70"/>
      <c r="AZ43" s="71"/>
      <c r="BA43" s="71"/>
      <c r="BB43" s="71"/>
      <c r="BC43" s="71"/>
      <c r="BD43" s="71"/>
      <c r="BE43" s="72"/>
      <c r="BF43" s="73" t="s">
        <v>36</v>
      </c>
      <c r="BG43" s="74"/>
      <c r="BH43" s="74"/>
      <c r="BI43" s="74"/>
      <c r="BJ43" s="74"/>
      <c r="BK43" s="74"/>
      <c r="BL43" s="74"/>
      <c r="BM43" s="73"/>
      <c r="BN43" s="74"/>
      <c r="BO43" s="74"/>
      <c r="BP43" s="74"/>
      <c r="BQ43" s="74"/>
      <c r="BR43" s="74"/>
      <c r="BS43" s="74"/>
      <c r="BT43" s="74"/>
      <c r="BU43" s="74"/>
      <c r="BV43" s="74"/>
      <c r="BW43" s="74"/>
      <c r="BX43" s="74"/>
      <c r="BY43" s="74"/>
      <c r="BZ43" s="74"/>
      <c r="CA43" s="74"/>
      <c r="CB43" s="74"/>
      <c r="CC43" s="74"/>
      <c r="CD43" s="74"/>
      <c r="CE43" s="74"/>
      <c r="CF43" s="74"/>
      <c r="CG43" s="74"/>
      <c r="CH43" s="74"/>
      <c r="CI43" s="74"/>
      <c r="CJ43" s="74"/>
      <c r="CK43" s="74"/>
      <c r="CL43" s="74"/>
      <c r="CM43" s="74"/>
      <c r="CN43" s="74"/>
      <c r="CO43" s="74"/>
      <c r="CP43" s="74"/>
      <c r="CQ43" s="74"/>
      <c r="CR43" s="74"/>
      <c r="CS43" s="74"/>
      <c r="CT43" s="74"/>
      <c r="CU43" s="167"/>
    </row>
    <row r="44" spans="1:99" ht="15" customHeight="1" x14ac:dyDescent="0.25">
      <c r="B44" s="186" t="s">
        <v>197</v>
      </c>
      <c r="C44" s="186"/>
      <c r="D44" s="186"/>
      <c r="E44" s="186"/>
      <c r="F44" s="186"/>
      <c r="G44" s="91" t="s">
        <v>158</v>
      </c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3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70">
        <v>1</v>
      </c>
      <c r="AS44" s="71"/>
      <c r="AT44" s="71"/>
      <c r="AU44" s="71"/>
      <c r="AV44" s="71"/>
      <c r="AW44" s="71"/>
      <c r="AX44" s="72"/>
      <c r="AY44" s="70"/>
      <c r="AZ44" s="71"/>
      <c r="BA44" s="71"/>
      <c r="BB44" s="71"/>
      <c r="BC44" s="71"/>
      <c r="BD44" s="71"/>
      <c r="BE44" s="72"/>
      <c r="BF44" s="73" t="s">
        <v>36</v>
      </c>
      <c r="BG44" s="74"/>
      <c r="BH44" s="74"/>
      <c r="BI44" s="74"/>
      <c r="BJ44" s="74"/>
      <c r="BK44" s="74"/>
      <c r="BL44" s="74"/>
      <c r="BM44" s="73"/>
      <c r="BN44" s="74"/>
      <c r="BO44" s="74"/>
      <c r="BP44" s="74"/>
      <c r="BQ44" s="74"/>
      <c r="BR44" s="74"/>
      <c r="BS44" s="74"/>
      <c r="BT44" s="74"/>
      <c r="BU44" s="74"/>
      <c r="BV44" s="74"/>
      <c r="BW44" s="74"/>
      <c r="BX44" s="74"/>
      <c r="BY44" s="74"/>
      <c r="BZ44" s="74"/>
      <c r="CA44" s="74"/>
      <c r="CB44" s="74"/>
      <c r="CC44" s="74"/>
      <c r="CD44" s="74"/>
      <c r="CE44" s="74"/>
      <c r="CF44" s="74"/>
      <c r="CG44" s="74"/>
      <c r="CH44" s="74"/>
      <c r="CI44" s="74"/>
      <c r="CJ44" s="74"/>
      <c r="CK44" s="74"/>
      <c r="CL44" s="74"/>
      <c r="CM44" s="74"/>
      <c r="CN44" s="74"/>
      <c r="CO44" s="74"/>
      <c r="CP44" s="74"/>
      <c r="CQ44" s="74"/>
      <c r="CR44" s="74"/>
      <c r="CS44" s="74"/>
      <c r="CT44" s="74"/>
      <c r="CU44" s="167"/>
    </row>
    <row r="45" spans="1:99" s="18" customFormat="1" ht="21" customHeight="1" x14ac:dyDescent="0.25">
      <c r="A45" s="9"/>
      <c r="B45" s="180" t="s">
        <v>37</v>
      </c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2"/>
      <c r="AD45" s="183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5"/>
      <c r="AR45" s="80"/>
      <c r="AS45" s="81"/>
      <c r="AT45" s="81"/>
      <c r="AU45" s="81"/>
      <c r="AV45" s="81"/>
      <c r="AW45" s="81"/>
      <c r="AX45" s="82"/>
      <c r="AY45" s="80"/>
      <c r="AZ45" s="81"/>
      <c r="BA45" s="81"/>
      <c r="BB45" s="81"/>
      <c r="BC45" s="81"/>
      <c r="BD45" s="81"/>
      <c r="BE45" s="82"/>
      <c r="BF45" s="83"/>
      <c r="BG45" s="84"/>
      <c r="BH45" s="84"/>
      <c r="BI45" s="84"/>
      <c r="BJ45" s="84"/>
      <c r="BK45" s="84"/>
      <c r="BL45" s="84"/>
      <c r="BM45" s="73"/>
      <c r="BN45" s="74"/>
      <c r="BO45" s="74"/>
      <c r="BP45" s="74"/>
      <c r="BQ45" s="74"/>
      <c r="BR45" s="74"/>
      <c r="BS45" s="74"/>
      <c r="BT45" s="74"/>
      <c r="BU45" s="74"/>
      <c r="BV45" s="74"/>
      <c r="BW45" s="74"/>
      <c r="BX45" s="74"/>
      <c r="BY45" s="74"/>
      <c r="BZ45" s="74"/>
      <c r="CA45" s="74"/>
      <c r="CB45" s="74"/>
      <c r="CC45" s="74"/>
      <c r="CD45" s="74"/>
      <c r="CE45" s="74"/>
      <c r="CF45" s="74"/>
      <c r="CG45" s="74"/>
      <c r="CH45" s="74"/>
      <c r="CI45" s="74"/>
      <c r="CJ45" s="74"/>
      <c r="CK45" s="74"/>
      <c r="CL45" s="74"/>
      <c r="CM45" s="74"/>
      <c r="CN45" s="74"/>
      <c r="CO45" s="74"/>
      <c r="CP45" s="74"/>
      <c r="CQ45" s="74"/>
      <c r="CR45" s="74"/>
      <c r="CS45" s="74"/>
      <c r="CT45" s="74"/>
      <c r="CU45" s="167"/>
    </row>
    <row r="47" spans="1:99" x14ac:dyDescent="0.25">
      <c r="A47" s="21" t="s">
        <v>38</v>
      </c>
      <c r="B47" s="17" t="s">
        <v>39</v>
      </c>
    </row>
    <row r="48" spans="1:99" ht="18.75" customHeight="1" x14ac:dyDescent="0.25">
      <c r="A48" s="16" t="s">
        <v>40</v>
      </c>
      <c r="B48" s="139" t="s">
        <v>27</v>
      </c>
      <c r="C48" s="140"/>
      <c r="D48" s="140"/>
      <c r="E48" s="140"/>
      <c r="F48" s="141"/>
      <c r="G48" s="139" t="s">
        <v>41</v>
      </c>
      <c r="H48" s="140"/>
      <c r="I48" s="140"/>
      <c r="J48" s="140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1"/>
      <c r="Z48" s="137" t="s">
        <v>42</v>
      </c>
      <c r="AA48" s="137"/>
      <c r="AB48" s="137"/>
      <c r="AC48" s="137"/>
      <c r="AD48" s="137"/>
      <c r="AE48" s="137"/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37"/>
      <c r="BB48" s="137"/>
      <c r="BC48" s="137"/>
      <c r="BD48" s="137"/>
      <c r="BE48" s="137"/>
      <c r="BF48" s="137"/>
      <c r="BG48" s="137"/>
      <c r="BH48" s="137"/>
      <c r="BI48" s="137"/>
      <c r="BJ48" s="137"/>
      <c r="BK48" s="137"/>
      <c r="BL48" s="137"/>
      <c r="BM48" s="137"/>
      <c r="BN48" s="69" t="s">
        <v>43</v>
      </c>
      <c r="BO48" s="69"/>
      <c r="BP48" s="69"/>
      <c r="BQ48" s="69"/>
      <c r="BR48" s="69"/>
      <c r="BS48" s="69"/>
      <c r="BT48" s="69"/>
      <c r="BU48" s="69"/>
      <c r="BV48" s="69"/>
      <c r="BW48" s="69"/>
      <c r="BX48" s="69"/>
      <c r="BY48" s="69"/>
      <c r="BZ48" s="69"/>
      <c r="CA48" s="69"/>
      <c r="CB48" s="69"/>
      <c r="CC48" s="69"/>
      <c r="CD48" s="69"/>
      <c r="CE48" s="69"/>
      <c r="CF48" s="69"/>
      <c r="CG48" s="69"/>
      <c r="CH48" s="69"/>
      <c r="CI48" s="69"/>
      <c r="CJ48" s="69"/>
      <c r="CK48" s="69"/>
      <c r="CL48" s="69"/>
      <c r="CM48" s="69"/>
      <c r="CN48" s="69"/>
      <c r="CO48" s="69"/>
      <c r="CP48" s="69"/>
      <c r="CQ48" s="69"/>
    </row>
    <row r="49" spans="1:103" ht="18.75" customHeight="1" x14ac:dyDescent="0.25">
      <c r="B49" s="142"/>
      <c r="C49" s="143"/>
      <c r="D49" s="143"/>
      <c r="E49" s="143"/>
      <c r="F49" s="144"/>
      <c r="G49" s="142"/>
      <c r="H49" s="143"/>
      <c r="I49" s="143"/>
      <c r="J49" s="143"/>
      <c r="K49" s="143"/>
      <c r="L49" s="143"/>
      <c r="M49" s="143"/>
      <c r="N49" s="143"/>
      <c r="O49" s="143"/>
      <c r="P49" s="143"/>
      <c r="Q49" s="143"/>
      <c r="R49" s="143"/>
      <c r="S49" s="143"/>
      <c r="T49" s="143"/>
      <c r="U49" s="143"/>
      <c r="V49" s="143"/>
      <c r="W49" s="143"/>
      <c r="X49" s="143"/>
      <c r="Y49" s="144"/>
      <c r="Z49" s="70" t="s">
        <v>44</v>
      </c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  <c r="AO49" s="71"/>
      <c r="AP49" s="71"/>
      <c r="AQ49" s="71"/>
      <c r="AR49" s="71"/>
      <c r="AS49" s="72"/>
      <c r="AT49" s="137" t="s">
        <v>45</v>
      </c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69"/>
      <c r="BO49" s="69"/>
      <c r="BP49" s="69"/>
      <c r="BQ49" s="69"/>
      <c r="BR49" s="69"/>
      <c r="BS49" s="69"/>
      <c r="BT49" s="69"/>
      <c r="BU49" s="69"/>
      <c r="BV49" s="69"/>
      <c r="BW49" s="69"/>
      <c r="BX49" s="69"/>
      <c r="BY49" s="69"/>
      <c r="BZ49" s="69"/>
      <c r="CA49" s="69"/>
      <c r="CB49" s="69"/>
      <c r="CC49" s="69"/>
      <c r="CD49" s="69"/>
      <c r="CE49" s="69"/>
      <c r="CF49" s="69"/>
      <c r="CG49" s="69"/>
      <c r="CH49" s="69"/>
      <c r="CI49" s="69"/>
      <c r="CJ49" s="69"/>
      <c r="CK49" s="69"/>
      <c r="CL49" s="69"/>
      <c r="CM49" s="69"/>
      <c r="CN49" s="69"/>
      <c r="CO49" s="69"/>
      <c r="CP49" s="69"/>
      <c r="CQ49" s="69"/>
    </row>
    <row r="50" spans="1:103" x14ac:dyDescent="0.25">
      <c r="B50" s="145"/>
      <c r="C50" s="146"/>
      <c r="D50" s="146"/>
      <c r="E50" s="146"/>
      <c r="F50" s="147"/>
      <c r="G50" s="145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7"/>
      <c r="Z50" s="73" t="s">
        <v>46</v>
      </c>
      <c r="AA50" s="74"/>
      <c r="AB50" s="74"/>
      <c r="AC50" s="74"/>
      <c r="AD50" s="74"/>
      <c r="AE50" s="74"/>
      <c r="AF50" s="74"/>
      <c r="AG50" s="74"/>
      <c r="AH50" s="74"/>
      <c r="AI50" s="167"/>
      <c r="AJ50" s="73" t="s">
        <v>47</v>
      </c>
      <c r="AK50" s="74"/>
      <c r="AL50" s="74"/>
      <c r="AM50" s="74"/>
      <c r="AN50" s="74"/>
      <c r="AO50" s="74"/>
      <c r="AP50" s="74"/>
      <c r="AQ50" s="74"/>
      <c r="AR50" s="74"/>
      <c r="AS50" s="167"/>
      <c r="AT50" s="73" t="s">
        <v>46</v>
      </c>
      <c r="AU50" s="74"/>
      <c r="AV50" s="74"/>
      <c r="AW50" s="74"/>
      <c r="AX50" s="74"/>
      <c r="AY50" s="74"/>
      <c r="AZ50" s="74"/>
      <c r="BA50" s="74"/>
      <c r="BB50" s="74"/>
      <c r="BC50" s="167"/>
      <c r="BD50" s="73" t="s">
        <v>47</v>
      </c>
      <c r="BE50" s="74"/>
      <c r="BF50" s="74"/>
      <c r="BG50" s="74"/>
      <c r="BH50" s="74"/>
      <c r="BI50" s="74"/>
      <c r="BJ50" s="74"/>
      <c r="BK50" s="74"/>
      <c r="BL50" s="74"/>
      <c r="BM50" s="167"/>
      <c r="BN50" s="65" t="s">
        <v>48</v>
      </c>
      <c r="BO50" s="65"/>
      <c r="BP50" s="65"/>
      <c r="BQ50" s="65"/>
      <c r="BR50" s="65"/>
      <c r="BS50" s="65"/>
      <c r="BT50" s="65"/>
      <c r="BU50" s="65"/>
      <c r="BV50" s="65"/>
      <c r="BW50" s="65"/>
      <c r="BX50" s="65" t="s">
        <v>49</v>
      </c>
      <c r="BY50" s="65"/>
      <c r="BZ50" s="65"/>
      <c r="CA50" s="65"/>
      <c r="CB50" s="65"/>
      <c r="CC50" s="65"/>
      <c r="CD50" s="65"/>
      <c r="CE50" s="65"/>
      <c r="CF50" s="65"/>
      <c r="CG50" s="65"/>
      <c r="CH50" s="65" t="s">
        <v>50</v>
      </c>
      <c r="CI50" s="65"/>
      <c r="CJ50" s="65"/>
      <c r="CK50" s="65"/>
      <c r="CL50" s="65"/>
      <c r="CM50" s="65"/>
      <c r="CN50" s="65"/>
      <c r="CO50" s="65"/>
      <c r="CP50" s="65"/>
      <c r="CQ50" s="65"/>
    </row>
    <row r="51" spans="1:103" s="23" customFormat="1" ht="14.25" x14ac:dyDescent="0.2">
      <c r="A51" s="22"/>
      <c r="B51" s="131">
        <v>1</v>
      </c>
      <c r="C51" s="131"/>
      <c r="D51" s="131"/>
      <c r="E51" s="131"/>
      <c r="F51" s="131"/>
      <c r="G51" s="173" t="s">
        <v>51</v>
      </c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5"/>
      <c r="Z51" s="176">
        <f>SUM(Z52:AI56)</f>
        <v>14.353226666666668</v>
      </c>
      <c r="AA51" s="177"/>
      <c r="AB51" s="177"/>
      <c r="AC51" s="177"/>
      <c r="AD51" s="177"/>
      <c r="AE51" s="177"/>
      <c r="AF51" s="177"/>
      <c r="AG51" s="177"/>
      <c r="AH51" s="177"/>
      <c r="AI51" s="178"/>
      <c r="AJ51" s="176">
        <f>SUM(AJ52:AS56)</f>
        <v>17.223872</v>
      </c>
      <c r="AK51" s="177"/>
      <c r="AL51" s="177"/>
      <c r="AM51" s="177"/>
      <c r="AN51" s="177"/>
      <c r="AO51" s="177"/>
      <c r="AP51" s="177"/>
      <c r="AQ51" s="177"/>
      <c r="AR51" s="177"/>
      <c r="AS51" s="178"/>
      <c r="AT51" s="176">
        <f>AT52+AT53+AT54+AT56</f>
        <v>27.404389026666667</v>
      </c>
      <c r="AU51" s="177"/>
      <c r="AV51" s="177"/>
      <c r="AW51" s="177"/>
      <c r="AX51" s="177"/>
      <c r="AY51" s="177"/>
      <c r="AZ51" s="177"/>
      <c r="BA51" s="177"/>
      <c r="BB51" s="177"/>
      <c r="BC51" s="178"/>
      <c r="BD51" s="176">
        <f>BD52+BD53+BD54+BD56</f>
        <v>32.625065904000003</v>
      </c>
      <c r="BE51" s="177"/>
      <c r="BF51" s="177"/>
      <c r="BG51" s="177"/>
      <c r="BH51" s="177"/>
      <c r="BI51" s="177"/>
      <c r="BJ51" s="177"/>
      <c r="BK51" s="177"/>
      <c r="BL51" s="177"/>
      <c r="BM51" s="178"/>
      <c r="BN51" s="179"/>
      <c r="BO51" s="179"/>
      <c r="BP51" s="179"/>
      <c r="BQ51" s="179"/>
      <c r="BR51" s="179"/>
      <c r="BS51" s="179"/>
      <c r="BT51" s="179"/>
      <c r="BU51" s="179"/>
      <c r="BV51" s="179"/>
      <c r="BW51" s="179"/>
      <c r="BX51" s="179"/>
      <c r="BY51" s="179"/>
      <c r="BZ51" s="179"/>
      <c r="CA51" s="179"/>
      <c r="CB51" s="179"/>
      <c r="CC51" s="179"/>
      <c r="CD51" s="179"/>
      <c r="CE51" s="179"/>
      <c r="CF51" s="179"/>
      <c r="CG51" s="179"/>
      <c r="CH51" s="179"/>
      <c r="CI51" s="179"/>
      <c r="CJ51" s="179"/>
      <c r="CK51" s="179"/>
      <c r="CL51" s="179"/>
      <c r="CM51" s="179"/>
      <c r="CN51" s="179"/>
      <c r="CO51" s="179"/>
      <c r="CP51" s="179"/>
      <c r="CQ51" s="179"/>
    </row>
    <row r="52" spans="1:103" ht="35.25" customHeight="1" x14ac:dyDescent="0.25">
      <c r="B52" s="60" t="s">
        <v>3</v>
      </c>
      <c r="C52" s="60"/>
      <c r="D52" s="60"/>
      <c r="E52" s="60"/>
      <c r="F52" s="60"/>
      <c r="G52" s="170" t="s">
        <v>122</v>
      </c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2"/>
      <c r="Z52" s="62">
        <v>2.2204475000000001</v>
      </c>
      <c r="AA52" s="63"/>
      <c r="AB52" s="63"/>
      <c r="AC52" s="63"/>
      <c r="AD52" s="63"/>
      <c r="AE52" s="63"/>
      <c r="AF52" s="63"/>
      <c r="AG52" s="63"/>
      <c r="AH52" s="63"/>
      <c r="AI52" s="64"/>
      <c r="AJ52" s="62">
        <v>2.6645370000000002</v>
      </c>
      <c r="AK52" s="63"/>
      <c r="AL52" s="63"/>
      <c r="AM52" s="63"/>
      <c r="AN52" s="63"/>
      <c r="AO52" s="63"/>
      <c r="AP52" s="63"/>
      <c r="AQ52" s="63"/>
      <c r="AR52" s="63"/>
      <c r="AS52" s="64"/>
      <c r="AT52" s="62">
        <v>8.3291666666666667E-2</v>
      </c>
      <c r="AU52" s="63"/>
      <c r="AV52" s="63"/>
      <c r="AW52" s="63"/>
      <c r="AX52" s="63"/>
      <c r="AY52" s="63"/>
      <c r="AZ52" s="63"/>
      <c r="BA52" s="63"/>
      <c r="BB52" s="63"/>
      <c r="BC52" s="64"/>
      <c r="BD52" s="62">
        <v>9.9949999999999997E-2</v>
      </c>
      <c r="BE52" s="63"/>
      <c r="BF52" s="63"/>
      <c r="BG52" s="63"/>
      <c r="BH52" s="63"/>
      <c r="BI52" s="63"/>
      <c r="BJ52" s="63"/>
      <c r="BK52" s="63"/>
      <c r="BL52" s="63"/>
      <c r="BM52" s="64"/>
      <c r="BN52" s="160" t="s">
        <v>203</v>
      </c>
      <c r="BO52" s="160"/>
      <c r="BP52" s="160"/>
      <c r="BQ52" s="160"/>
      <c r="BR52" s="160"/>
      <c r="BS52" s="160"/>
      <c r="BT52" s="160"/>
      <c r="BU52" s="160"/>
      <c r="BV52" s="160"/>
      <c r="BW52" s="160"/>
      <c r="BX52" s="160" t="s">
        <v>126</v>
      </c>
      <c r="BY52" s="160"/>
      <c r="BZ52" s="160"/>
      <c r="CA52" s="160"/>
      <c r="CB52" s="160"/>
      <c r="CC52" s="160"/>
      <c r="CD52" s="160"/>
      <c r="CE52" s="160"/>
      <c r="CF52" s="160"/>
      <c r="CG52" s="160"/>
      <c r="CH52" s="160" t="s">
        <v>52</v>
      </c>
      <c r="CI52" s="160"/>
      <c r="CJ52" s="160"/>
      <c r="CK52" s="160"/>
      <c r="CL52" s="160"/>
      <c r="CM52" s="160"/>
      <c r="CN52" s="160"/>
      <c r="CO52" s="160"/>
      <c r="CP52" s="160"/>
      <c r="CQ52" s="160"/>
    </row>
    <row r="53" spans="1:103" ht="27" customHeight="1" x14ac:dyDescent="0.25">
      <c r="B53" s="60" t="s">
        <v>5</v>
      </c>
      <c r="C53" s="60"/>
      <c r="D53" s="60"/>
      <c r="E53" s="60"/>
      <c r="F53" s="60"/>
      <c r="G53" s="161" t="s">
        <v>123</v>
      </c>
      <c r="H53" s="162"/>
      <c r="I53" s="162"/>
      <c r="J53" s="162"/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2"/>
      <c r="W53" s="162"/>
      <c r="X53" s="162"/>
      <c r="Y53" s="163"/>
      <c r="Z53" s="62">
        <v>0.8755208333333333</v>
      </c>
      <c r="AA53" s="63"/>
      <c r="AB53" s="63"/>
      <c r="AC53" s="63"/>
      <c r="AD53" s="63"/>
      <c r="AE53" s="63"/>
      <c r="AF53" s="63"/>
      <c r="AG53" s="63"/>
      <c r="AH53" s="63"/>
      <c r="AI53" s="64"/>
      <c r="AJ53" s="62">
        <v>1.0506249999999999</v>
      </c>
      <c r="AK53" s="63"/>
      <c r="AL53" s="63"/>
      <c r="AM53" s="63"/>
      <c r="AN53" s="63"/>
      <c r="AO53" s="63"/>
      <c r="AP53" s="63"/>
      <c r="AQ53" s="63"/>
      <c r="AR53" s="63"/>
      <c r="AS53" s="64"/>
      <c r="AT53" s="62">
        <v>3.5565600399999999</v>
      </c>
      <c r="AU53" s="63"/>
      <c r="AV53" s="63"/>
      <c r="AW53" s="63"/>
      <c r="AX53" s="63"/>
      <c r="AY53" s="63"/>
      <c r="AZ53" s="63"/>
      <c r="BA53" s="63"/>
      <c r="BB53" s="63"/>
      <c r="BC53" s="64"/>
      <c r="BD53" s="62">
        <v>4.2678720480000001</v>
      </c>
      <c r="BE53" s="63"/>
      <c r="BF53" s="63"/>
      <c r="BG53" s="63"/>
      <c r="BH53" s="63"/>
      <c r="BI53" s="63"/>
      <c r="BJ53" s="63"/>
      <c r="BK53" s="63"/>
      <c r="BL53" s="63"/>
      <c r="BM53" s="64"/>
      <c r="BN53" s="50" t="s">
        <v>201</v>
      </c>
      <c r="BO53" s="51"/>
      <c r="BP53" s="51"/>
      <c r="BQ53" s="51"/>
      <c r="BR53" s="51"/>
      <c r="BS53" s="51"/>
      <c r="BT53" s="51"/>
      <c r="BU53" s="51"/>
      <c r="BV53" s="51"/>
      <c r="BW53" s="52"/>
      <c r="BX53" s="50" t="s">
        <v>202</v>
      </c>
      <c r="BY53" s="51"/>
      <c r="BZ53" s="51"/>
      <c r="CA53" s="51"/>
      <c r="CB53" s="51"/>
      <c r="CC53" s="51"/>
      <c r="CD53" s="51"/>
      <c r="CE53" s="51"/>
      <c r="CF53" s="51"/>
      <c r="CG53" s="52"/>
      <c r="CH53" s="50" t="s">
        <v>52</v>
      </c>
      <c r="CI53" s="51"/>
      <c r="CJ53" s="51"/>
      <c r="CK53" s="51"/>
      <c r="CL53" s="51"/>
      <c r="CM53" s="51"/>
      <c r="CN53" s="51"/>
      <c r="CO53" s="51"/>
      <c r="CP53" s="51"/>
      <c r="CQ53" s="52"/>
    </row>
    <row r="54" spans="1:103" x14ac:dyDescent="0.25">
      <c r="B54" s="60" t="s">
        <v>83</v>
      </c>
      <c r="C54" s="60"/>
      <c r="D54" s="60"/>
      <c r="E54" s="60"/>
      <c r="F54" s="60"/>
      <c r="G54" s="164" t="s">
        <v>53</v>
      </c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6"/>
      <c r="Z54" s="62">
        <v>11.075480000000001</v>
      </c>
      <c r="AA54" s="63"/>
      <c r="AB54" s="63"/>
      <c r="AC54" s="63"/>
      <c r="AD54" s="63"/>
      <c r="AE54" s="63"/>
      <c r="AF54" s="63"/>
      <c r="AG54" s="63"/>
      <c r="AH54" s="63"/>
      <c r="AI54" s="64"/>
      <c r="AJ54" s="62">
        <v>13.290576</v>
      </c>
      <c r="AK54" s="63"/>
      <c r="AL54" s="63"/>
      <c r="AM54" s="63"/>
      <c r="AN54" s="63"/>
      <c r="AO54" s="63"/>
      <c r="AP54" s="63"/>
      <c r="AQ54" s="63"/>
      <c r="AR54" s="63"/>
      <c r="AS54" s="64"/>
      <c r="AT54" s="62">
        <v>22.46353268</v>
      </c>
      <c r="AU54" s="63"/>
      <c r="AV54" s="63"/>
      <c r="AW54" s="63"/>
      <c r="AX54" s="63"/>
      <c r="AY54" s="63"/>
      <c r="AZ54" s="63"/>
      <c r="BA54" s="63"/>
      <c r="BB54" s="63"/>
      <c r="BC54" s="64"/>
      <c r="BD54" s="62">
        <v>26.956239216</v>
      </c>
      <c r="BE54" s="63"/>
      <c r="BF54" s="63"/>
      <c r="BG54" s="63"/>
      <c r="BH54" s="63"/>
      <c r="BI54" s="63"/>
      <c r="BJ54" s="63"/>
      <c r="BK54" s="63"/>
      <c r="BL54" s="63"/>
      <c r="BM54" s="64"/>
      <c r="BN54" s="53"/>
      <c r="BO54" s="54"/>
      <c r="BP54" s="54"/>
      <c r="BQ54" s="54"/>
      <c r="BR54" s="54"/>
      <c r="BS54" s="54"/>
      <c r="BT54" s="54"/>
      <c r="BU54" s="54"/>
      <c r="BV54" s="54"/>
      <c r="BW54" s="55"/>
      <c r="BX54" s="53"/>
      <c r="BY54" s="54"/>
      <c r="BZ54" s="54"/>
      <c r="CA54" s="54"/>
      <c r="CB54" s="54"/>
      <c r="CC54" s="54"/>
      <c r="CD54" s="54"/>
      <c r="CE54" s="54"/>
      <c r="CF54" s="54"/>
      <c r="CG54" s="55"/>
      <c r="CH54" s="53"/>
      <c r="CI54" s="54"/>
      <c r="CJ54" s="54"/>
      <c r="CK54" s="54"/>
      <c r="CL54" s="54"/>
      <c r="CM54" s="54"/>
      <c r="CN54" s="54"/>
      <c r="CO54" s="54"/>
      <c r="CP54" s="54"/>
      <c r="CQ54" s="55"/>
    </row>
    <row r="55" spans="1:103" x14ac:dyDescent="0.25">
      <c r="B55" s="60" t="s">
        <v>84</v>
      </c>
      <c r="C55" s="60"/>
      <c r="D55" s="60"/>
      <c r="E55" s="60"/>
      <c r="F55" s="60"/>
      <c r="G55" s="61" t="s">
        <v>124</v>
      </c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2"/>
      <c r="AA55" s="63"/>
      <c r="AB55" s="63"/>
      <c r="AC55" s="63"/>
      <c r="AD55" s="63"/>
      <c r="AE55" s="63"/>
      <c r="AF55" s="63"/>
      <c r="AG55" s="63"/>
      <c r="AH55" s="63"/>
      <c r="AI55" s="64"/>
      <c r="AJ55" s="62"/>
      <c r="AK55" s="63"/>
      <c r="AL55" s="63"/>
      <c r="AM55" s="63"/>
      <c r="AN55" s="63"/>
      <c r="AO55" s="63"/>
      <c r="AP55" s="63"/>
      <c r="AQ55" s="63"/>
      <c r="AR55" s="63"/>
      <c r="AS55" s="64"/>
      <c r="AT55" s="62"/>
      <c r="AU55" s="63"/>
      <c r="AV55" s="63"/>
      <c r="AW55" s="63"/>
      <c r="AX55" s="63"/>
      <c r="AY55" s="63"/>
      <c r="AZ55" s="63"/>
      <c r="BA55" s="63"/>
      <c r="BB55" s="63"/>
      <c r="BC55" s="64"/>
      <c r="BD55" s="62"/>
      <c r="BE55" s="63"/>
      <c r="BF55" s="63"/>
      <c r="BG55" s="63"/>
      <c r="BH55" s="63"/>
      <c r="BI55" s="63"/>
      <c r="BJ55" s="63"/>
      <c r="BK55" s="63"/>
      <c r="BL55" s="63"/>
      <c r="BM55" s="64"/>
      <c r="BN55" s="53"/>
      <c r="BO55" s="54"/>
      <c r="BP55" s="54"/>
      <c r="BQ55" s="54"/>
      <c r="BR55" s="54"/>
      <c r="BS55" s="54"/>
      <c r="BT55" s="54"/>
      <c r="BU55" s="54"/>
      <c r="BV55" s="54"/>
      <c r="BW55" s="55"/>
      <c r="BX55" s="53"/>
      <c r="BY55" s="54"/>
      <c r="BZ55" s="54"/>
      <c r="CA55" s="54"/>
      <c r="CB55" s="54"/>
      <c r="CC55" s="54"/>
      <c r="CD55" s="54"/>
      <c r="CE55" s="54"/>
      <c r="CF55" s="54"/>
      <c r="CG55" s="55"/>
      <c r="CH55" s="53"/>
      <c r="CI55" s="54"/>
      <c r="CJ55" s="54"/>
      <c r="CK55" s="54"/>
      <c r="CL55" s="54"/>
      <c r="CM55" s="54"/>
      <c r="CN55" s="54"/>
      <c r="CO55" s="54"/>
      <c r="CP55" s="54"/>
      <c r="CQ55" s="55"/>
    </row>
    <row r="56" spans="1:103" x14ac:dyDescent="0.25">
      <c r="B56" s="60" t="s">
        <v>85</v>
      </c>
      <c r="C56" s="60"/>
      <c r="D56" s="60"/>
      <c r="E56" s="60"/>
      <c r="F56" s="60"/>
      <c r="G56" s="61" t="s">
        <v>54</v>
      </c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2">
        <v>0.18177833333333335</v>
      </c>
      <c r="AA56" s="63"/>
      <c r="AB56" s="63"/>
      <c r="AC56" s="63"/>
      <c r="AD56" s="63"/>
      <c r="AE56" s="63"/>
      <c r="AF56" s="63"/>
      <c r="AG56" s="63"/>
      <c r="AH56" s="63"/>
      <c r="AI56" s="64"/>
      <c r="AJ56" s="62">
        <v>0.21813400000000002</v>
      </c>
      <c r="AK56" s="63"/>
      <c r="AL56" s="63"/>
      <c r="AM56" s="63"/>
      <c r="AN56" s="63"/>
      <c r="AO56" s="63"/>
      <c r="AP56" s="63"/>
      <c r="AQ56" s="63"/>
      <c r="AR56" s="63"/>
      <c r="AS56" s="64"/>
      <c r="AT56" s="62">
        <v>1.3010046399999999</v>
      </c>
      <c r="AU56" s="63"/>
      <c r="AV56" s="63"/>
      <c r="AW56" s="63"/>
      <c r="AX56" s="63"/>
      <c r="AY56" s="63"/>
      <c r="AZ56" s="63"/>
      <c r="BA56" s="63"/>
      <c r="BB56" s="63"/>
      <c r="BC56" s="64"/>
      <c r="BD56" s="62">
        <v>1.3010046399999999</v>
      </c>
      <c r="BE56" s="63"/>
      <c r="BF56" s="63"/>
      <c r="BG56" s="63"/>
      <c r="BH56" s="63"/>
      <c r="BI56" s="63"/>
      <c r="BJ56" s="63"/>
      <c r="BK56" s="63"/>
      <c r="BL56" s="63"/>
      <c r="BM56" s="64"/>
      <c r="BN56" s="56"/>
      <c r="BO56" s="57"/>
      <c r="BP56" s="57"/>
      <c r="BQ56" s="57"/>
      <c r="BR56" s="57"/>
      <c r="BS56" s="57"/>
      <c r="BT56" s="57"/>
      <c r="BU56" s="57"/>
      <c r="BV56" s="57"/>
      <c r="BW56" s="58"/>
      <c r="BX56" s="56"/>
      <c r="BY56" s="57"/>
      <c r="BZ56" s="57"/>
      <c r="CA56" s="57"/>
      <c r="CB56" s="57"/>
      <c r="CC56" s="57"/>
      <c r="CD56" s="57"/>
      <c r="CE56" s="57"/>
      <c r="CF56" s="57"/>
      <c r="CG56" s="58"/>
      <c r="CH56" s="56"/>
      <c r="CI56" s="57"/>
      <c r="CJ56" s="57"/>
      <c r="CK56" s="57"/>
      <c r="CL56" s="57"/>
      <c r="CM56" s="57"/>
      <c r="CN56" s="57"/>
      <c r="CO56" s="57"/>
      <c r="CP56" s="57"/>
      <c r="CQ56" s="58"/>
    </row>
    <row r="57" spans="1:103" x14ac:dyDescent="0.25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</row>
    <row r="58" spans="1:103" x14ac:dyDescent="0.25">
      <c r="A58" s="16" t="s">
        <v>55</v>
      </c>
      <c r="B58" s="1" t="s">
        <v>56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</row>
    <row r="59" spans="1:103" ht="53.25" customHeight="1" x14ac:dyDescent="0.25">
      <c r="B59" s="59" t="s">
        <v>127</v>
      </c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  <c r="AY59" s="59"/>
      <c r="AZ59" s="59"/>
      <c r="BA59" s="59"/>
      <c r="BB59" s="59"/>
      <c r="BC59" s="59"/>
      <c r="BD59" s="59"/>
      <c r="BE59" s="59"/>
      <c r="BF59" s="59"/>
      <c r="BG59" s="59"/>
      <c r="BH59" s="59"/>
      <c r="BI59" s="59"/>
      <c r="BJ59" s="59"/>
      <c r="BK59" s="59"/>
      <c r="BL59" s="59"/>
      <c r="BM59" s="59"/>
      <c r="BN59" s="59"/>
      <c r="BO59" s="59"/>
      <c r="BP59" s="59"/>
      <c r="BQ59" s="59"/>
      <c r="BR59" s="59"/>
      <c r="BS59" s="59"/>
      <c r="BT59" s="59"/>
      <c r="BU59" s="59"/>
      <c r="BV59" s="59"/>
      <c r="BW59" s="59"/>
      <c r="BX59" s="59"/>
      <c r="BY59" s="59"/>
      <c r="BZ59" s="59"/>
      <c r="CA59" s="59"/>
      <c r="CB59" s="59"/>
      <c r="CC59" s="59"/>
      <c r="CD59" s="59"/>
      <c r="CE59" s="59"/>
      <c r="CF59" s="59"/>
      <c r="CG59" s="59"/>
      <c r="CH59" s="59"/>
      <c r="CI59" s="59"/>
      <c r="CJ59" s="59"/>
      <c r="CK59" s="59"/>
      <c r="CL59" s="59"/>
      <c r="CM59" s="59"/>
      <c r="CN59" s="59"/>
      <c r="CO59" s="59"/>
      <c r="CP59" s="59"/>
      <c r="CQ59" s="59"/>
      <c r="CR59" s="59"/>
      <c r="CS59" s="59"/>
      <c r="CT59" s="59"/>
      <c r="CU59" s="59"/>
    </row>
    <row r="62" spans="1:103" s="18" customFormat="1" ht="15.75" x14ac:dyDescent="0.25">
      <c r="A62" s="9" t="s">
        <v>57</v>
      </c>
      <c r="B62" s="14" t="s">
        <v>58</v>
      </c>
      <c r="C62" s="14"/>
      <c r="D62" s="14"/>
    </row>
    <row r="63" spans="1:103" x14ac:dyDescent="0.25">
      <c r="B63" s="3"/>
    </row>
    <row r="64" spans="1:103" ht="33" customHeight="1" x14ac:dyDescent="0.25">
      <c r="B64" s="79" t="s">
        <v>125</v>
      </c>
      <c r="C64" s="79"/>
      <c r="D64" s="79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5"/>
      <c r="CW64" s="25"/>
      <c r="CX64" s="25"/>
      <c r="CY64" s="25"/>
    </row>
    <row r="65" spans="1:99" ht="31.5" customHeight="1" x14ac:dyDescent="0.25">
      <c r="B65" s="168" t="s">
        <v>59</v>
      </c>
      <c r="C65" s="168"/>
      <c r="D65" s="168"/>
      <c r="E65" s="168"/>
      <c r="F65" s="168"/>
      <c r="G65" s="168"/>
      <c r="H65" s="168"/>
      <c r="I65" s="168"/>
      <c r="J65" s="168"/>
      <c r="K65" s="168" t="s">
        <v>62</v>
      </c>
      <c r="L65" s="168"/>
      <c r="M65" s="168"/>
      <c r="N65" s="168"/>
      <c r="O65" s="168"/>
      <c r="P65" s="169" t="s">
        <v>63</v>
      </c>
      <c r="Q65" s="169"/>
      <c r="R65" s="169"/>
      <c r="S65" s="169"/>
      <c r="T65" s="169"/>
      <c r="U65" s="169"/>
      <c r="V65" s="169"/>
      <c r="W65" s="169"/>
      <c r="X65" s="169"/>
      <c r="Y65" s="169"/>
      <c r="Z65" s="169"/>
      <c r="AA65" s="169"/>
      <c r="AB65" s="169"/>
      <c r="AC65" s="169"/>
      <c r="AD65" s="169"/>
      <c r="AE65" s="169"/>
      <c r="AF65" s="169"/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6"/>
      <c r="BD65" s="26"/>
      <c r="BE65" s="26"/>
      <c r="BF65" s="26"/>
      <c r="BG65" s="26"/>
      <c r="BH65" s="26"/>
      <c r="BI65" s="26"/>
      <c r="BJ65" s="26"/>
      <c r="BK65" s="26"/>
      <c r="BL65" s="26"/>
      <c r="BM65" s="26"/>
      <c r="BN65" s="26"/>
      <c r="BO65" s="26"/>
      <c r="BP65" s="26"/>
      <c r="BQ65" s="26"/>
      <c r="BR65" s="26"/>
      <c r="BS65" s="26"/>
      <c r="BT65" s="26"/>
      <c r="BU65" s="26"/>
      <c r="BV65" s="26"/>
      <c r="BW65" s="26"/>
      <c r="BX65" s="26"/>
      <c r="BY65" s="26"/>
      <c r="BZ65" s="26"/>
      <c r="CA65" s="26"/>
      <c r="CB65" s="26"/>
      <c r="CC65" s="26"/>
      <c r="CD65" s="26"/>
      <c r="CE65" s="26"/>
      <c r="CF65" s="26"/>
      <c r="CG65" s="26"/>
      <c r="CH65" s="26"/>
      <c r="CI65" s="26"/>
      <c r="CJ65" s="26"/>
      <c r="CK65" s="26"/>
      <c r="CL65" s="26"/>
      <c r="CM65" s="26"/>
      <c r="CN65" s="26"/>
      <c r="CO65" s="26"/>
      <c r="CP65" s="26"/>
      <c r="CQ65" s="26"/>
      <c r="CR65" s="26"/>
      <c r="CS65" s="26"/>
      <c r="CT65" s="26"/>
      <c r="CU65" s="26"/>
    </row>
    <row r="66" spans="1:99" ht="31.5" customHeight="1" x14ac:dyDescent="0.25">
      <c r="B66" s="168"/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  <c r="O66" s="168"/>
      <c r="P66" s="137" t="s">
        <v>64</v>
      </c>
      <c r="Q66" s="137"/>
      <c r="R66" s="137"/>
      <c r="S66" s="137"/>
      <c r="T66" s="137"/>
      <c r="U66" s="137"/>
      <c r="V66" s="137"/>
      <c r="W66" s="137"/>
      <c r="X66" s="137"/>
      <c r="Y66" s="137"/>
      <c r="Z66" s="137"/>
      <c r="AA66" s="137"/>
      <c r="AB66" s="137"/>
      <c r="AC66" s="137"/>
      <c r="AD66" s="137" t="s">
        <v>65</v>
      </c>
      <c r="AE66" s="137"/>
      <c r="AF66" s="137"/>
      <c r="AG66" s="137"/>
      <c r="AH66" s="137"/>
      <c r="AI66" s="137"/>
      <c r="AJ66" s="137"/>
      <c r="AK66" s="137"/>
      <c r="AL66" s="137"/>
      <c r="AM66" s="137"/>
      <c r="AN66" s="137"/>
      <c r="AO66" s="137"/>
      <c r="AP66" s="137"/>
      <c r="AQ66" s="13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  <c r="BE66" s="27"/>
      <c r="BF66" s="27"/>
      <c r="BG66" s="27"/>
      <c r="BH66" s="27"/>
      <c r="BI66" s="27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  <c r="BX66" s="27"/>
      <c r="BY66" s="27"/>
      <c r="BZ66" s="27"/>
      <c r="CA66" s="27"/>
      <c r="CB66" s="27"/>
      <c r="CC66" s="27"/>
      <c r="CD66" s="27"/>
      <c r="CE66" s="27"/>
      <c r="CF66" s="27"/>
      <c r="CG66" s="27"/>
      <c r="CH66" s="27"/>
      <c r="CI66" s="27"/>
      <c r="CJ66" s="27"/>
      <c r="CK66" s="27"/>
      <c r="CL66" s="27"/>
      <c r="CM66" s="27"/>
      <c r="CN66" s="27"/>
      <c r="CO66" s="27"/>
      <c r="CP66" s="27"/>
      <c r="CQ66" s="27"/>
      <c r="CR66" s="27"/>
      <c r="CS66" s="27"/>
      <c r="CT66" s="27"/>
      <c r="CU66" s="27"/>
    </row>
    <row r="67" spans="1:99" x14ac:dyDescent="0.25">
      <c r="A67" s="16" t="s">
        <v>60</v>
      </c>
      <c r="B67" s="164" t="s">
        <v>128</v>
      </c>
      <c r="C67" s="165"/>
      <c r="D67" s="165"/>
      <c r="E67" s="165"/>
      <c r="F67" s="165"/>
      <c r="G67" s="165"/>
      <c r="H67" s="165"/>
      <c r="I67" s="165"/>
      <c r="J67" s="166"/>
      <c r="K67" s="73" t="s">
        <v>66</v>
      </c>
      <c r="L67" s="74"/>
      <c r="M67" s="74"/>
      <c r="N67" s="74"/>
      <c r="O67" s="167"/>
      <c r="P67" s="47">
        <v>17.223872</v>
      </c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9">
        <v>32.625065904000003</v>
      </c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  <c r="BJ67" s="28"/>
      <c r="BK67" s="28"/>
      <c r="BL67" s="28"/>
      <c r="BM67" s="28"/>
      <c r="BN67" s="28"/>
      <c r="BO67" s="28"/>
      <c r="BP67" s="28"/>
      <c r="BQ67" s="28"/>
      <c r="BR67" s="28"/>
      <c r="BS67" s="28"/>
      <c r="BT67" s="28"/>
      <c r="BU67" s="28"/>
      <c r="BV67" s="28"/>
      <c r="BW67" s="28"/>
      <c r="BX67" s="28"/>
      <c r="BY67" s="28"/>
      <c r="BZ67" s="28"/>
      <c r="CA67" s="28"/>
      <c r="CB67" s="28"/>
      <c r="CC67" s="28"/>
      <c r="CD67" s="28"/>
      <c r="CE67" s="28"/>
      <c r="CF67" s="28"/>
      <c r="CG67" s="28"/>
      <c r="CH67" s="28"/>
      <c r="CI67" s="28"/>
      <c r="CJ67" s="28"/>
      <c r="CK67" s="28"/>
      <c r="CL67" s="28"/>
      <c r="CM67" s="28"/>
      <c r="CN67" s="28"/>
      <c r="CO67" s="28"/>
      <c r="CP67" s="28"/>
      <c r="CQ67" s="28"/>
      <c r="CR67" s="28"/>
      <c r="CS67" s="28"/>
      <c r="CT67" s="28"/>
      <c r="CU67" s="28"/>
    </row>
    <row r="68" spans="1:99" x14ac:dyDescent="0.25">
      <c r="A68" s="16" t="s">
        <v>61</v>
      </c>
      <c r="B68" s="164" t="s">
        <v>129</v>
      </c>
      <c r="C68" s="165"/>
      <c r="D68" s="165"/>
      <c r="E68" s="165"/>
      <c r="F68" s="165"/>
      <c r="G68" s="165"/>
      <c r="H68" s="165"/>
      <c r="I68" s="165"/>
      <c r="J68" s="166"/>
      <c r="K68" s="73" t="s">
        <v>66</v>
      </c>
      <c r="L68" s="74"/>
      <c r="M68" s="74"/>
      <c r="N68" s="74"/>
      <c r="O68" s="167"/>
      <c r="P68" s="47">
        <v>17.223872</v>
      </c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9">
        <v>32.625065904000003</v>
      </c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  <c r="BJ68" s="28"/>
      <c r="BK68" s="28"/>
      <c r="BL68" s="28"/>
      <c r="BM68" s="28"/>
      <c r="BN68" s="28"/>
      <c r="BO68" s="28"/>
      <c r="BP68" s="28"/>
      <c r="BQ68" s="28"/>
      <c r="BR68" s="28"/>
      <c r="BS68" s="28"/>
      <c r="BT68" s="28"/>
      <c r="BU68" s="28"/>
      <c r="BV68" s="28"/>
      <c r="BW68" s="28"/>
      <c r="BX68" s="28"/>
      <c r="BY68" s="28"/>
      <c r="BZ68" s="28"/>
      <c r="CA68" s="28"/>
      <c r="CB68" s="28"/>
      <c r="CC68" s="28"/>
      <c r="CD68" s="28"/>
      <c r="CE68" s="28"/>
      <c r="CF68" s="28"/>
      <c r="CG68" s="28"/>
      <c r="CH68" s="28"/>
      <c r="CI68" s="28"/>
      <c r="CJ68" s="28"/>
      <c r="CK68" s="28"/>
      <c r="CL68" s="28"/>
      <c r="CM68" s="28"/>
      <c r="CN68" s="28"/>
      <c r="CO68" s="28"/>
      <c r="CP68" s="28"/>
      <c r="CQ68" s="28"/>
      <c r="CR68" s="28"/>
      <c r="CS68" s="28"/>
      <c r="CT68" s="28"/>
      <c r="CU68" s="28"/>
    </row>
    <row r="69" spans="1:99" x14ac:dyDescent="0.25">
      <c r="A69" s="16" t="s">
        <v>88</v>
      </c>
      <c r="B69" s="164" t="s">
        <v>130</v>
      </c>
      <c r="C69" s="165"/>
      <c r="D69" s="165"/>
      <c r="E69" s="165"/>
      <c r="F69" s="165"/>
      <c r="G69" s="165"/>
      <c r="H69" s="165"/>
      <c r="I69" s="165"/>
      <c r="J69" s="166"/>
      <c r="K69" s="73" t="s">
        <v>66</v>
      </c>
      <c r="L69" s="74"/>
      <c r="M69" s="74"/>
      <c r="N69" s="74"/>
      <c r="O69" s="167"/>
      <c r="P69" s="47">
        <v>17.223872</v>
      </c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9">
        <v>32.625065904000003</v>
      </c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  <c r="BJ69" s="28"/>
      <c r="BK69" s="28"/>
      <c r="BL69" s="28"/>
      <c r="BM69" s="28"/>
      <c r="BN69" s="28"/>
      <c r="BO69" s="28"/>
      <c r="BP69" s="28"/>
      <c r="BQ69" s="28"/>
      <c r="BR69" s="28"/>
      <c r="BS69" s="28"/>
      <c r="BT69" s="28"/>
      <c r="BU69" s="28"/>
      <c r="BV69" s="28"/>
      <c r="BW69" s="28"/>
      <c r="BX69" s="28"/>
      <c r="BY69" s="28"/>
      <c r="BZ69" s="28"/>
      <c r="CA69" s="28"/>
      <c r="CB69" s="28"/>
      <c r="CC69" s="28"/>
      <c r="CD69" s="28"/>
      <c r="CE69" s="28"/>
      <c r="CF69" s="28"/>
      <c r="CG69" s="28"/>
      <c r="CH69" s="28"/>
      <c r="CI69" s="28"/>
      <c r="CJ69" s="28"/>
      <c r="CK69" s="28"/>
      <c r="CL69" s="28"/>
      <c r="CM69" s="28"/>
      <c r="CN69" s="28"/>
      <c r="CO69" s="28"/>
      <c r="CP69" s="28"/>
      <c r="CQ69" s="28"/>
      <c r="CR69" s="28"/>
      <c r="CS69" s="28"/>
      <c r="CT69" s="28"/>
      <c r="CU69" s="28"/>
    </row>
    <row r="70" spans="1:99" x14ac:dyDescent="0.25">
      <c r="A70" s="16" t="s">
        <v>90</v>
      </c>
      <c r="B70" s="164" t="s">
        <v>67</v>
      </c>
      <c r="C70" s="165"/>
      <c r="D70" s="165"/>
      <c r="E70" s="165"/>
      <c r="F70" s="165"/>
      <c r="G70" s="165"/>
      <c r="H70" s="165"/>
      <c r="I70" s="165"/>
      <c r="J70" s="166"/>
      <c r="K70" s="73" t="s">
        <v>68</v>
      </c>
      <c r="L70" s="74"/>
      <c r="M70" s="74"/>
      <c r="N70" s="74"/>
      <c r="O70" s="167"/>
      <c r="P70" s="47">
        <v>1</v>
      </c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9">
        <v>1</v>
      </c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28"/>
      <c r="AS70" s="29"/>
      <c r="AT70" s="29"/>
      <c r="AU70" s="29"/>
      <c r="AV70" s="29"/>
      <c r="AW70" s="29"/>
      <c r="AX70" s="29"/>
      <c r="AY70" s="28"/>
      <c r="AZ70" s="29"/>
      <c r="BA70" s="29"/>
      <c r="BB70" s="29"/>
      <c r="BC70" s="29"/>
      <c r="BD70" s="29"/>
      <c r="BE70" s="29"/>
      <c r="BF70" s="28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30"/>
      <c r="CI70" s="30"/>
      <c r="CJ70" s="30"/>
      <c r="CK70" s="30"/>
      <c r="CL70" s="30"/>
      <c r="CM70" s="30"/>
      <c r="CN70" s="30"/>
      <c r="CO70" s="28"/>
      <c r="CP70" s="28"/>
      <c r="CQ70" s="28"/>
      <c r="CR70" s="28"/>
      <c r="CS70" s="28"/>
      <c r="CT70" s="28"/>
      <c r="CU70" s="28"/>
    </row>
    <row r="71" spans="1:99" x14ac:dyDescent="0.25">
      <c r="B71" s="31" t="s">
        <v>131</v>
      </c>
      <c r="C71" s="1"/>
      <c r="D71" s="1"/>
      <c r="E71" s="1"/>
      <c r="F71" s="1"/>
      <c r="G71" s="1"/>
      <c r="H71" s="1"/>
      <c r="I71" s="1"/>
      <c r="J71" s="1"/>
      <c r="K71" s="2"/>
      <c r="L71" s="2"/>
      <c r="M71" s="2"/>
      <c r="N71" s="2"/>
      <c r="O71" s="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28"/>
      <c r="AS71" s="29"/>
      <c r="AT71" s="29"/>
      <c r="AU71" s="29"/>
      <c r="AV71" s="29"/>
      <c r="AW71" s="29"/>
      <c r="AX71" s="29"/>
      <c r="AY71" s="28"/>
      <c r="AZ71" s="29"/>
      <c r="BA71" s="29"/>
      <c r="BB71" s="29"/>
      <c r="BC71" s="29"/>
      <c r="BD71" s="29"/>
      <c r="BE71" s="29"/>
      <c r="BF71" s="28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30"/>
      <c r="CI71" s="30"/>
      <c r="CJ71" s="30"/>
      <c r="CK71" s="30"/>
      <c r="CL71" s="30"/>
      <c r="CM71" s="30"/>
      <c r="CN71" s="30"/>
      <c r="CO71" s="28"/>
      <c r="CP71" s="28"/>
      <c r="CQ71" s="28"/>
      <c r="CR71" s="28"/>
      <c r="CS71" s="28"/>
      <c r="CT71" s="28"/>
      <c r="CU71" s="28"/>
    </row>
    <row r="73" spans="1:99" s="18" customFormat="1" ht="15.75" x14ac:dyDescent="0.25">
      <c r="A73" s="9" t="s">
        <v>69</v>
      </c>
      <c r="B73" s="14" t="s">
        <v>70</v>
      </c>
      <c r="C73" s="14"/>
      <c r="D73" s="14"/>
    </row>
    <row r="74" spans="1:99" ht="20.25" customHeight="1" x14ac:dyDescent="0.25">
      <c r="A74" s="15" t="s">
        <v>71</v>
      </c>
      <c r="B74" s="138" t="s">
        <v>72</v>
      </c>
      <c r="C74" s="138"/>
      <c r="D74" s="138"/>
      <c r="E74" s="138"/>
      <c r="F74" s="138"/>
      <c r="G74" s="138"/>
      <c r="H74" s="138"/>
      <c r="I74" s="138"/>
      <c r="J74" s="138"/>
      <c r="K74" s="138"/>
      <c r="L74" s="138"/>
      <c r="M74" s="138"/>
      <c r="N74" s="138"/>
      <c r="O74" s="138"/>
      <c r="P74" s="138"/>
      <c r="Q74" s="138"/>
      <c r="R74" s="138"/>
      <c r="S74" s="138"/>
      <c r="T74" s="138"/>
      <c r="U74" s="138"/>
      <c r="V74" s="138"/>
      <c r="W74" s="138"/>
      <c r="X74" s="138"/>
      <c r="Y74" s="138"/>
      <c r="Z74" s="138"/>
      <c r="AA74" s="138"/>
      <c r="AB74" s="138"/>
      <c r="AC74" s="138"/>
      <c r="AD74" s="138"/>
      <c r="AE74" s="138"/>
      <c r="AF74" s="138"/>
      <c r="AG74" s="138"/>
      <c r="AH74" s="138"/>
      <c r="AI74" s="138"/>
      <c r="AJ74" s="138"/>
      <c r="AK74" s="138"/>
      <c r="AL74" s="138"/>
      <c r="AM74" s="138"/>
      <c r="AN74" s="138"/>
      <c r="AO74" s="138"/>
      <c r="AP74" s="138"/>
      <c r="AQ74" s="138"/>
      <c r="AR74" s="138"/>
      <c r="AS74" s="138"/>
      <c r="AT74" s="138"/>
      <c r="AU74" s="138"/>
      <c r="AV74" s="138"/>
      <c r="AW74" s="138"/>
      <c r="AX74" s="138"/>
      <c r="AY74" s="138"/>
      <c r="AZ74" s="138"/>
      <c r="BA74" s="138"/>
      <c r="BB74" s="138"/>
      <c r="BC74" s="138"/>
      <c r="BD74" s="138"/>
      <c r="BE74" s="138"/>
      <c r="BF74" s="138"/>
      <c r="BG74" s="138"/>
      <c r="BH74" s="138"/>
      <c r="BI74" s="138"/>
      <c r="BJ74" s="138"/>
      <c r="BK74" s="138"/>
      <c r="BL74" s="138"/>
      <c r="BM74" s="138"/>
      <c r="BN74" s="138"/>
      <c r="BO74" s="138"/>
      <c r="BP74" s="138"/>
      <c r="BQ74" s="138"/>
      <c r="BR74" s="138"/>
      <c r="BS74" s="138"/>
      <c r="BT74" s="138"/>
      <c r="BU74" s="138"/>
      <c r="BV74" s="138"/>
      <c r="BW74" s="138"/>
      <c r="BX74" s="138"/>
      <c r="BY74" s="138"/>
      <c r="BZ74" s="138"/>
      <c r="CA74" s="138"/>
      <c r="CB74" s="138"/>
      <c r="CC74" s="138"/>
      <c r="CD74" s="138"/>
      <c r="CE74" s="138"/>
      <c r="CF74" s="138"/>
      <c r="CG74" s="138"/>
      <c r="CH74" s="138"/>
      <c r="CI74" s="138"/>
      <c r="CJ74" s="138"/>
      <c r="CK74" s="138"/>
      <c r="CL74" s="138"/>
      <c r="CM74" s="138"/>
      <c r="CN74" s="138"/>
      <c r="CO74" s="138"/>
      <c r="CP74" s="138"/>
      <c r="CQ74" s="138"/>
      <c r="CR74" s="138"/>
      <c r="CS74" s="138"/>
      <c r="CT74" s="138"/>
      <c r="CU74" s="138"/>
    </row>
    <row r="75" spans="1:99" ht="109.5" customHeight="1" x14ac:dyDescent="0.25">
      <c r="B75" s="138" t="s">
        <v>132</v>
      </c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  <c r="N75" s="138"/>
      <c r="O75" s="138"/>
      <c r="P75" s="138"/>
      <c r="Q75" s="138"/>
      <c r="R75" s="138"/>
      <c r="S75" s="138"/>
      <c r="T75" s="138"/>
      <c r="U75" s="138"/>
      <c r="V75" s="138"/>
      <c r="W75" s="138"/>
      <c r="X75" s="138"/>
      <c r="Y75" s="138"/>
      <c r="Z75" s="138"/>
      <c r="AA75" s="138"/>
      <c r="AB75" s="138"/>
      <c r="AC75" s="138"/>
      <c r="AD75" s="138"/>
      <c r="AE75" s="138"/>
      <c r="AF75" s="138"/>
      <c r="AG75" s="138"/>
      <c r="AH75" s="138"/>
      <c r="AI75" s="138"/>
      <c r="AJ75" s="138"/>
      <c r="AK75" s="138"/>
      <c r="AL75" s="138"/>
      <c r="AM75" s="138"/>
      <c r="AN75" s="138"/>
      <c r="AO75" s="138"/>
      <c r="AP75" s="138"/>
      <c r="AQ75" s="138"/>
      <c r="AR75" s="138"/>
      <c r="AS75" s="138"/>
      <c r="AT75" s="138"/>
      <c r="AU75" s="138"/>
      <c r="AV75" s="138"/>
      <c r="AW75" s="138"/>
      <c r="AX75" s="138"/>
      <c r="AY75" s="138"/>
      <c r="AZ75" s="138"/>
      <c r="BA75" s="138"/>
      <c r="BB75" s="138"/>
      <c r="BC75" s="138"/>
      <c r="BD75" s="138"/>
      <c r="BE75" s="138"/>
      <c r="BF75" s="138"/>
      <c r="BG75" s="138"/>
      <c r="BH75" s="138"/>
      <c r="BI75" s="138"/>
      <c r="BJ75" s="138"/>
      <c r="BK75" s="138"/>
      <c r="BL75" s="138"/>
      <c r="BM75" s="138"/>
      <c r="BN75" s="138"/>
      <c r="BO75" s="138"/>
      <c r="BP75" s="138"/>
      <c r="BQ75" s="138"/>
      <c r="BR75" s="138"/>
      <c r="BS75" s="138"/>
      <c r="BT75" s="138"/>
      <c r="BU75" s="138"/>
      <c r="BV75" s="138"/>
      <c r="BW75" s="138"/>
      <c r="BX75" s="138"/>
      <c r="BY75" s="138"/>
      <c r="BZ75" s="138"/>
      <c r="CA75" s="138"/>
      <c r="CB75" s="138"/>
      <c r="CC75" s="138"/>
      <c r="CD75" s="138"/>
      <c r="CE75" s="138"/>
      <c r="CF75" s="138"/>
      <c r="CG75" s="138"/>
      <c r="CH75" s="138"/>
      <c r="CI75" s="138"/>
      <c r="CJ75" s="138"/>
      <c r="CK75" s="138"/>
      <c r="CL75" s="138"/>
      <c r="CM75" s="138"/>
      <c r="CN75" s="138"/>
      <c r="CO75" s="138"/>
      <c r="CP75" s="138"/>
      <c r="CQ75" s="138"/>
      <c r="CR75" s="138"/>
      <c r="CS75" s="138"/>
      <c r="CT75" s="138"/>
      <c r="CU75" s="138"/>
    </row>
    <row r="77" spans="1:99" s="18" customFormat="1" ht="15.75" x14ac:dyDescent="0.25">
      <c r="A77" s="9" t="s">
        <v>73</v>
      </c>
      <c r="B77" s="14" t="s">
        <v>74</v>
      </c>
      <c r="C77" s="14"/>
      <c r="D77" s="14"/>
    </row>
    <row r="78" spans="1:99" ht="39" customHeight="1" x14ac:dyDescent="0.25">
      <c r="B78" s="139" t="s">
        <v>27</v>
      </c>
      <c r="C78" s="140"/>
      <c r="D78" s="140"/>
      <c r="E78" s="140"/>
      <c r="F78" s="140"/>
      <c r="G78" s="141"/>
      <c r="H78" s="148" t="s">
        <v>75</v>
      </c>
      <c r="I78" s="149"/>
      <c r="J78" s="149"/>
      <c r="K78" s="149"/>
      <c r="L78" s="149"/>
      <c r="M78" s="149"/>
      <c r="N78" s="149"/>
      <c r="O78" s="149"/>
      <c r="P78" s="149"/>
      <c r="Q78" s="149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50"/>
      <c r="AD78" s="157" t="s">
        <v>76</v>
      </c>
      <c r="AE78" s="158"/>
      <c r="AF78" s="158"/>
      <c r="AG78" s="158"/>
      <c r="AH78" s="158"/>
      <c r="AI78" s="158"/>
      <c r="AJ78" s="158"/>
      <c r="AK78" s="158"/>
      <c r="AL78" s="158"/>
      <c r="AM78" s="158"/>
      <c r="AN78" s="158"/>
      <c r="AO78" s="158"/>
      <c r="AP78" s="158"/>
      <c r="AQ78" s="158"/>
      <c r="AR78" s="158"/>
      <c r="AS78" s="158"/>
      <c r="AT78" s="158"/>
      <c r="AU78" s="158"/>
      <c r="AV78" s="158"/>
      <c r="AW78" s="158"/>
      <c r="AX78" s="158"/>
      <c r="AY78" s="158"/>
      <c r="AZ78" s="158"/>
      <c r="BA78" s="158"/>
      <c r="BB78" s="158"/>
      <c r="BC78" s="158"/>
      <c r="BD78" s="158"/>
      <c r="BE78" s="159"/>
      <c r="BF78" s="148" t="s">
        <v>77</v>
      </c>
      <c r="BG78" s="149"/>
      <c r="BH78" s="149"/>
      <c r="BI78" s="149"/>
      <c r="BJ78" s="149"/>
      <c r="BK78" s="149"/>
      <c r="BL78" s="150"/>
      <c r="BM78" s="148" t="s">
        <v>78</v>
      </c>
      <c r="BN78" s="149"/>
      <c r="BO78" s="149"/>
      <c r="BP78" s="149"/>
      <c r="BQ78" s="149"/>
      <c r="BR78" s="149"/>
      <c r="BS78" s="150"/>
      <c r="BT78" s="69" t="s">
        <v>79</v>
      </c>
      <c r="BU78" s="69"/>
      <c r="BV78" s="69"/>
      <c r="BW78" s="69"/>
      <c r="BX78" s="69"/>
      <c r="BY78" s="69"/>
      <c r="BZ78" s="69"/>
      <c r="CA78" s="69"/>
      <c r="CB78" s="69"/>
      <c r="CC78" s="69"/>
      <c r="CD78" s="69"/>
      <c r="CE78" s="69"/>
      <c r="CF78" s="69"/>
      <c r="CG78" s="69" t="s">
        <v>80</v>
      </c>
      <c r="CH78" s="69"/>
      <c r="CI78" s="69"/>
      <c r="CJ78" s="69"/>
      <c r="CK78" s="69"/>
      <c r="CL78" s="69"/>
      <c r="CM78" s="69"/>
      <c r="CN78" s="69"/>
      <c r="CO78" s="69"/>
      <c r="CP78" s="69"/>
      <c r="CQ78" s="69"/>
      <c r="CR78" s="69"/>
      <c r="CS78" s="69"/>
    </row>
    <row r="79" spans="1:99" ht="15.75" customHeight="1" x14ac:dyDescent="0.25">
      <c r="B79" s="142"/>
      <c r="C79" s="143"/>
      <c r="D79" s="143"/>
      <c r="E79" s="143"/>
      <c r="F79" s="143"/>
      <c r="G79" s="144"/>
      <c r="H79" s="151"/>
      <c r="I79" s="152"/>
      <c r="J79" s="152"/>
      <c r="K79" s="152"/>
      <c r="L79" s="152"/>
      <c r="M79" s="152"/>
      <c r="N79" s="152"/>
      <c r="O79" s="152"/>
      <c r="P79" s="152"/>
      <c r="Q79" s="152"/>
      <c r="R79" s="152"/>
      <c r="S79" s="152"/>
      <c r="T79" s="152"/>
      <c r="U79" s="152"/>
      <c r="V79" s="152"/>
      <c r="W79" s="152"/>
      <c r="X79" s="152"/>
      <c r="Y79" s="152"/>
      <c r="Z79" s="152"/>
      <c r="AA79" s="152"/>
      <c r="AB79" s="152"/>
      <c r="AC79" s="153"/>
      <c r="AD79" s="135" t="s">
        <v>64</v>
      </c>
      <c r="AE79" s="136"/>
      <c r="AF79" s="136"/>
      <c r="AG79" s="136"/>
      <c r="AH79" s="136"/>
      <c r="AI79" s="136"/>
      <c r="AJ79" s="136"/>
      <c r="AK79" s="136"/>
      <c r="AL79" s="136"/>
      <c r="AM79" s="136"/>
      <c r="AN79" s="136"/>
      <c r="AO79" s="136"/>
      <c r="AP79" s="136"/>
      <c r="AQ79" s="136"/>
      <c r="AR79" s="135" t="s">
        <v>65</v>
      </c>
      <c r="AS79" s="136"/>
      <c r="AT79" s="136"/>
      <c r="AU79" s="136"/>
      <c r="AV79" s="136"/>
      <c r="AW79" s="136"/>
      <c r="AX79" s="136"/>
      <c r="AY79" s="136"/>
      <c r="AZ79" s="136"/>
      <c r="BA79" s="136"/>
      <c r="BB79" s="136"/>
      <c r="BC79" s="136"/>
      <c r="BD79" s="136"/>
      <c r="BE79" s="136"/>
      <c r="BF79" s="151"/>
      <c r="BG79" s="152"/>
      <c r="BH79" s="152"/>
      <c r="BI79" s="152"/>
      <c r="BJ79" s="152"/>
      <c r="BK79" s="152"/>
      <c r="BL79" s="153"/>
      <c r="BM79" s="151"/>
      <c r="BN79" s="152"/>
      <c r="BO79" s="152"/>
      <c r="BP79" s="152"/>
      <c r="BQ79" s="152"/>
      <c r="BR79" s="152"/>
      <c r="BS79" s="153"/>
      <c r="BT79" s="69"/>
      <c r="BU79" s="69"/>
      <c r="BV79" s="69"/>
      <c r="BW79" s="69"/>
      <c r="BX79" s="69"/>
      <c r="BY79" s="69"/>
      <c r="BZ79" s="69"/>
      <c r="CA79" s="69"/>
      <c r="CB79" s="69"/>
      <c r="CC79" s="69"/>
      <c r="CD79" s="69"/>
      <c r="CE79" s="69"/>
      <c r="CF79" s="69"/>
      <c r="CG79" s="69"/>
      <c r="CH79" s="69"/>
      <c r="CI79" s="69"/>
      <c r="CJ79" s="69"/>
      <c r="CK79" s="69"/>
      <c r="CL79" s="69"/>
      <c r="CM79" s="69"/>
      <c r="CN79" s="69"/>
      <c r="CO79" s="69"/>
      <c r="CP79" s="69"/>
      <c r="CQ79" s="69"/>
      <c r="CR79" s="69"/>
      <c r="CS79" s="69"/>
    </row>
    <row r="80" spans="1:99" ht="33.75" customHeight="1" x14ac:dyDescent="0.25">
      <c r="B80" s="145"/>
      <c r="C80" s="146"/>
      <c r="D80" s="146"/>
      <c r="E80" s="146"/>
      <c r="F80" s="146"/>
      <c r="G80" s="147"/>
      <c r="H80" s="154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55"/>
      <c r="W80" s="155"/>
      <c r="X80" s="155"/>
      <c r="Y80" s="155"/>
      <c r="Z80" s="155"/>
      <c r="AA80" s="155"/>
      <c r="AB80" s="155"/>
      <c r="AC80" s="156"/>
      <c r="AD80" s="137" t="s">
        <v>81</v>
      </c>
      <c r="AE80" s="137"/>
      <c r="AF80" s="137"/>
      <c r="AG80" s="137"/>
      <c r="AH80" s="137"/>
      <c r="AI80" s="137"/>
      <c r="AJ80" s="137"/>
      <c r="AK80" s="137" t="s">
        <v>82</v>
      </c>
      <c r="AL80" s="137"/>
      <c r="AM80" s="137"/>
      <c r="AN80" s="137"/>
      <c r="AO80" s="137"/>
      <c r="AP80" s="137"/>
      <c r="AQ80" s="137"/>
      <c r="AR80" s="137" t="s">
        <v>81</v>
      </c>
      <c r="AS80" s="137"/>
      <c r="AT80" s="137"/>
      <c r="AU80" s="137"/>
      <c r="AV80" s="137"/>
      <c r="AW80" s="137"/>
      <c r="AX80" s="137"/>
      <c r="AY80" s="137" t="s">
        <v>82</v>
      </c>
      <c r="AZ80" s="137"/>
      <c r="BA80" s="137"/>
      <c r="BB80" s="137"/>
      <c r="BC80" s="137"/>
      <c r="BD80" s="137"/>
      <c r="BE80" s="137"/>
      <c r="BF80" s="154"/>
      <c r="BG80" s="155"/>
      <c r="BH80" s="155"/>
      <c r="BI80" s="155"/>
      <c r="BJ80" s="155"/>
      <c r="BK80" s="155"/>
      <c r="BL80" s="156"/>
      <c r="BM80" s="154"/>
      <c r="BN80" s="155"/>
      <c r="BO80" s="155"/>
      <c r="BP80" s="155"/>
      <c r="BQ80" s="155"/>
      <c r="BR80" s="155"/>
      <c r="BS80" s="156"/>
      <c r="BT80" s="69"/>
      <c r="BU80" s="69"/>
      <c r="BV80" s="69"/>
      <c r="BW80" s="69"/>
      <c r="BX80" s="69"/>
      <c r="BY80" s="69"/>
      <c r="BZ80" s="69"/>
      <c r="CA80" s="69"/>
      <c r="CB80" s="69"/>
      <c r="CC80" s="69"/>
      <c r="CD80" s="69"/>
      <c r="CE80" s="69"/>
      <c r="CF80" s="69"/>
      <c r="CG80" s="69"/>
      <c r="CH80" s="69"/>
      <c r="CI80" s="69"/>
      <c r="CJ80" s="69"/>
      <c r="CK80" s="69"/>
      <c r="CL80" s="69"/>
      <c r="CM80" s="69"/>
      <c r="CN80" s="69"/>
      <c r="CO80" s="69"/>
      <c r="CP80" s="69"/>
      <c r="CQ80" s="69"/>
      <c r="CR80" s="69"/>
      <c r="CS80" s="69"/>
    </row>
    <row r="81" spans="1:97" s="23" customFormat="1" ht="25.5" customHeight="1" x14ac:dyDescent="0.2">
      <c r="A81" s="22"/>
      <c r="B81" s="119">
        <v>1</v>
      </c>
      <c r="C81" s="120"/>
      <c r="D81" s="120"/>
      <c r="E81" s="120"/>
      <c r="F81" s="120"/>
      <c r="G81" s="121"/>
      <c r="H81" s="122" t="s">
        <v>133</v>
      </c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3"/>
      <c r="AA81" s="123"/>
      <c r="AB81" s="123"/>
      <c r="AC81" s="124"/>
      <c r="AD81" s="125"/>
      <c r="AE81" s="126"/>
      <c r="AF81" s="126"/>
      <c r="AG81" s="126"/>
      <c r="AH81" s="126"/>
      <c r="AI81" s="126"/>
      <c r="AJ81" s="127"/>
      <c r="AK81" s="125"/>
      <c r="AL81" s="126"/>
      <c r="AM81" s="126"/>
      <c r="AN81" s="126"/>
      <c r="AO81" s="126"/>
      <c r="AP81" s="126"/>
      <c r="AQ81" s="127"/>
      <c r="AR81" s="125"/>
      <c r="AS81" s="126"/>
      <c r="AT81" s="126"/>
      <c r="AU81" s="126"/>
      <c r="AV81" s="126"/>
      <c r="AW81" s="126"/>
      <c r="AX81" s="127"/>
      <c r="AY81" s="125"/>
      <c r="AZ81" s="126"/>
      <c r="BA81" s="126"/>
      <c r="BB81" s="126"/>
      <c r="BC81" s="126"/>
      <c r="BD81" s="126"/>
      <c r="BE81" s="127"/>
      <c r="BF81" s="132"/>
      <c r="BG81" s="133"/>
      <c r="BH81" s="133"/>
      <c r="BI81" s="133"/>
      <c r="BJ81" s="133"/>
      <c r="BK81" s="133"/>
      <c r="BL81" s="134"/>
      <c r="BM81" s="132"/>
      <c r="BN81" s="133"/>
      <c r="BO81" s="133"/>
      <c r="BP81" s="133"/>
      <c r="BQ81" s="133"/>
      <c r="BR81" s="133"/>
      <c r="BS81" s="134"/>
      <c r="BT81" s="131"/>
      <c r="BU81" s="131"/>
      <c r="BV81" s="131"/>
      <c r="BW81" s="131"/>
      <c r="BX81" s="131"/>
      <c r="BY81" s="131"/>
      <c r="BZ81" s="131"/>
      <c r="CA81" s="131"/>
      <c r="CB81" s="131"/>
      <c r="CC81" s="131"/>
      <c r="CD81" s="131"/>
      <c r="CE81" s="131"/>
      <c r="CF81" s="131"/>
      <c r="CG81" s="131"/>
      <c r="CH81" s="131"/>
      <c r="CI81" s="131"/>
      <c r="CJ81" s="131"/>
      <c r="CK81" s="131"/>
      <c r="CL81" s="131"/>
      <c r="CM81" s="131"/>
      <c r="CN81" s="131"/>
      <c r="CO81" s="131"/>
      <c r="CP81" s="131"/>
      <c r="CQ81" s="131"/>
      <c r="CR81" s="131"/>
      <c r="CS81" s="131"/>
    </row>
    <row r="82" spans="1:97" ht="25.5" customHeight="1" x14ac:dyDescent="0.25">
      <c r="B82" s="113" t="s">
        <v>109</v>
      </c>
      <c r="C82" s="114"/>
      <c r="D82" s="114"/>
      <c r="E82" s="114"/>
      <c r="F82" s="114"/>
      <c r="G82" s="115"/>
      <c r="H82" s="91" t="s">
        <v>134</v>
      </c>
      <c r="I82" s="92"/>
      <c r="J82" s="92"/>
      <c r="K82" s="92"/>
      <c r="L82" s="92"/>
      <c r="M82" s="92"/>
      <c r="N82" s="92"/>
      <c r="O82" s="92"/>
      <c r="P82" s="92"/>
      <c r="Q82" s="92"/>
      <c r="R82" s="92"/>
      <c r="S82" s="92"/>
      <c r="T82" s="92"/>
      <c r="U82" s="92"/>
      <c r="V82" s="92"/>
      <c r="W82" s="92"/>
      <c r="X82" s="92"/>
      <c r="Y82" s="92"/>
      <c r="Z82" s="92"/>
      <c r="AA82" s="92"/>
      <c r="AB82" s="92"/>
      <c r="AC82" s="93"/>
      <c r="AD82" s="116" t="s">
        <v>142</v>
      </c>
      <c r="AE82" s="117"/>
      <c r="AF82" s="117"/>
      <c r="AG82" s="117"/>
      <c r="AH82" s="117"/>
      <c r="AI82" s="117"/>
      <c r="AJ82" s="118"/>
      <c r="AK82" s="116" t="s">
        <v>142</v>
      </c>
      <c r="AL82" s="117"/>
      <c r="AM82" s="117"/>
      <c r="AN82" s="117"/>
      <c r="AO82" s="117"/>
      <c r="AP82" s="117"/>
      <c r="AQ82" s="118"/>
      <c r="AR82" s="116" t="s">
        <v>146</v>
      </c>
      <c r="AS82" s="117"/>
      <c r="AT82" s="117"/>
      <c r="AU82" s="117"/>
      <c r="AV82" s="117"/>
      <c r="AW82" s="117"/>
      <c r="AX82" s="118"/>
      <c r="AY82" s="116" t="s">
        <v>146</v>
      </c>
      <c r="AZ82" s="117"/>
      <c r="BA82" s="117"/>
      <c r="BB82" s="117"/>
      <c r="BC82" s="117"/>
      <c r="BD82" s="117"/>
      <c r="BE82" s="118"/>
      <c r="BF82" s="110">
        <v>1</v>
      </c>
      <c r="BG82" s="111"/>
      <c r="BH82" s="111"/>
      <c r="BI82" s="111"/>
      <c r="BJ82" s="111"/>
      <c r="BK82" s="111"/>
      <c r="BL82" s="112"/>
      <c r="BM82" s="110">
        <v>1</v>
      </c>
      <c r="BN82" s="111"/>
      <c r="BO82" s="111"/>
      <c r="BP82" s="111"/>
      <c r="BQ82" s="111"/>
      <c r="BR82" s="111"/>
      <c r="BS82" s="112"/>
      <c r="BT82" s="65"/>
      <c r="BU82" s="65"/>
      <c r="BV82" s="65"/>
      <c r="BW82" s="65"/>
      <c r="BX82" s="65"/>
      <c r="BY82" s="65"/>
      <c r="BZ82" s="65"/>
      <c r="CA82" s="65"/>
      <c r="CB82" s="65"/>
      <c r="CC82" s="65"/>
      <c r="CD82" s="65"/>
      <c r="CE82" s="65"/>
      <c r="CF82" s="65"/>
      <c r="CG82" s="65"/>
      <c r="CH82" s="65"/>
      <c r="CI82" s="65"/>
      <c r="CJ82" s="65"/>
      <c r="CK82" s="65"/>
      <c r="CL82" s="65"/>
      <c r="CM82" s="65"/>
      <c r="CN82" s="65"/>
      <c r="CO82" s="65"/>
      <c r="CP82" s="65"/>
      <c r="CQ82" s="65"/>
      <c r="CR82" s="65"/>
      <c r="CS82" s="65"/>
    </row>
    <row r="83" spans="1:97" ht="25.5" customHeight="1" x14ac:dyDescent="0.25">
      <c r="B83" s="113" t="s">
        <v>107</v>
      </c>
      <c r="C83" s="114"/>
      <c r="D83" s="114"/>
      <c r="E83" s="114"/>
      <c r="F83" s="114"/>
      <c r="G83" s="115"/>
      <c r="H83" s="91" t="s">
        <v>135</v>
      </c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3"/>
      <c r="AD83" s="116" t="s">
        <v>142</v>
      </c>
      <c r="AE83" s="117"/>
      <c r="AF83" s="117"/>
      <c r="AG83" s="117"/>
      <c r="AH83" s="117"/>
      <c r="AI83" s="117"/>
      <c r="AJ83" s="118"/>
      <c r="AK83" s="116" t="s">
        <v>142</v>
      </c>
      <c r="AL83" s="117"/>
      <c r="AM83" s="117"/>
      <c r="AN83" s="117"/>
      <c r="AO83" s="117"/>
      <c r="AP83" s="117"/>
      <c r="AQ83" s="118"/>
      <c r="AR83" s="116" t="s">
        <v>146</v>
      </c>
      <c r="AS83" s="117"/>
      <c r="AT83" s="117"/>
      <c r="AU83" s="117"/>
      <c r="AV83" s="117"/>
      <c r="AW83" s="117"/>
      <c r="AX83" s="118"/>
      <c r="AY83" s="116" t="s">
        <v>142</v>
      </c>
      <c r="AZ83" s="117"/>
      <c r="BA83" s="117"/>
      <c r="BB83" s="117"/>
      <c r="BC83" s="117"/>
      <c r="BD83" s="117"/>
      <c r="BE83" s="118"/>
      <c r="BF83" s="110">
        <v>1</v>
      </c>
      <c r="BG83" s="111"/>
      <c r="BH83" s="111"/>
      <c r="BI83" s="111"/>
      <c r="BJ83" s="111"/>
      <c r="BK83" s="111"/>
      <c r="BL83" s="112"/>
      <c r="BM83" s="110">
        <v>1</v>
      </c>
      <c r="BN83" s="111"/>
      <c r="BO83" s="111"/>
      <c r="BP83" s="111"/>
      <c r="BQ83" s="111"/>
      <c r="BR83" s="111"/>
      <c r="BS83" s="112"/>
      <c r="BT83" s="65"/>
      <c r="BU83" s="65"/>
      <c r="BV83" s="65"/>
      <c r="BW83" s="65"/>
      <c r="BX83" s="65"/>
      <c r="BY83" s="65"/>
      <c r="BZ83" s="65"/>
      <c r="CA83" s="65"/>
      <c r="CB83" s="65"/>
      <c r="CC83" s="65"/>
      <c r="CD83" s="65"/>
      <c r="CE83" s="65"/>
      <c r="CF83" s="65"/>
      <c r="CG83" s="65"/>
      <c r="CH83" s="65"/>
      <c r="CI83" s="65"/>
      <c r="CJ83" s="65"/>
      <c r="CK83" s="65"/>
      <c r="CL83" s="65"/>
      <c r="CM83" s="65"/>
      <c r="CN83" s="65"/>
      <c r="CO83" s="65"/>
      <c r="CP83" s="65"/>
      <c r="CQ83" s="65"/>
      <c r="CR83" s="65"/>
      <c r="CS83" s="65"/>
    </row>
    <row r="84" spans="1:97" ht="30" customHeight="1" x14ac:dyDescent="0.25">
      <c r="B84" s="113" t="s">
        <v>108</v>
      </c>
      <c r="C84" s="114"/>
      <c r="D84" s="114"/>
      <c r="E84" s="114"/>
      <c r="F84" s="114"/>
      <c r="G84" s="115"/>
      <c r="H84" s="91" t="s">
        <v>136</v>
      </c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3"/>
      <c r="AD84" s="116" t="s">
        <v>142</v>
      </c>
      <c r="AE84" s="117"/>
      <c r="AF84" s="117"/>
      <c r="AG84" s="117"/>
      <c r="AH84" s="117"/>
      <c r="AI84" s="117"/>
      <c r="AJ84" s="118"/>
      <c r="AK84" s="116" t="s">
        <v>142</v>
      </c>
      <c r="AL84" s="117"/>
      <c r="AM84" s="117"/>
      <c r="AN84" s="117"/>
      <c r="AO84" s="117"/>
      <c r="AP84" s="117"/>
      <c r="AQ84" s="118"/>
      <c r="AR84" s="116" t="s">
        <v>146</v>
      </c>
      <c r="AS84" s="117"/>
      <c r="AT84" s="117"/>
      <c r="AU84" s="117"/>
      <c r="AV84" s="117"/>
      <c r="AW84" s="117"/>
      <c r="AX84" s="118"/>
      <c r="AY84" s="116" t="s">
        <v>142</v>
      </c>
      <c r="AZ84" s="117"/>
      <c r="BA84" s="117"/>
      <c r="BB84" s="117"/>
      <c r="BC84" s="117"/>
      <c r="BD84" s="117"/>
      <c r="BE84" s="118"/>
      <c r="BF84" s="110">
        <v>1</v>
      </c>
      <c r="BG84" s="111"/>
      <c r="BH84" s="111"/>
      <c r="BI84" s="111"/>
      <c r="BJ84" s="111"/>
      <c r="BK84" s="111"/>
      <c r="BL84" s="112"/>
      <c r="BM84" s="110">
        <v>1</v>
      </c>
      <c r="BN84" s="111"/>
      <c r="BO84" s="111"/>
      <c r="BP84" s="111"/>
      <c r="BQ84" s="111"/>
      <c r="BR84" s="111"/>
      <c r="BS84" s="112"/>
      <c r="BT84" s="65"/>
      <c r="BU84" s="65"/>
      <c r="BV84" s="65"/>
      <c r="BW84" s="65"/>
      <c r="BX84" s="65"/>
      <c r="BY84" s="65"/>
      <c r="BZ84" s="65"/>
      <c r="CA84" s="65"/>
      <c r="CB84" s="65"/>
      <c r="CC84" s="65"/>
      <c r="CD84" s="65"/>
      <c r="CE84" s="65"/>
      <c r="CF84" s="65"/>
      <c r="CG84" s="65"/>
      <c r="CH84" s="65"/>
      <c r="CI84" s="65"/>
      <c r="CJ84" s="65"/>
      <c r="CK84" s="65"/>
      <c r="CL84" s="65"/>
      <c r="CM84" s="65"/>
      <c r="CN84" s="65"/>
      <c r="CO84" s="65"/>
      <c r="CP84" s="65"/>
      <c r="CQ84" s="65"/>
      <c r="CR84" s="65"/>
      <c r="CS84" s="65"/>
    </row>
    <row r="85" spans="1:97" s="23" customFormat="1" ht="25.5" customHeight="1" x14ac:dyDescent="0.2">
      <c r="A85" s="22"/>
      <c r="B85" s="119">
        <v>2</v>
      </c>
      <c r="C85" s="120"/>
      <c r="D85" s="120"/>
      <c r="E85" s="120"/>
      <c r="F85" s="120"/>
      <c r="G85" s="121"/>
      <c r="H85" s="122" t="s">
        <v>86</v>
      </c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3"/>
      <c r="AA85" s="123"/>
      <c r="AB85" s="123"/>
      <c r="AC85" s="124"/>
      <c r="AD85" s="125"/>
      <c r="AE85" s="126"/>
      <c r="AF85" s="126"/>
      <c r="AG85" s="126"/>
      <c r="AH85" s="126"/>
      <c r="AI85" s="126"/>
      <c r="AJ85" s="127"/>
      <c r="AK85" s="125"/>
      <c r="AL85" s="126"/>
      <c r="AM85" s="126"/>
      <c r="AN85" s="126"/>
      <c r="AO85" s="126"/>
      <c r="AP85" s="126"/>
      <c r="AQ85" s="127"/>
      <c r="AR85" s="125"/>
      <c r="AS85" s="126"/>
      <c r="AT85" s="126"/>
      <c r="AU85" s="126"/>
      <c r="AV85" s="126"/>
      <c r="AW85" s="126"/>
      <c r="AX85" s="127"/>
      <c r="AY85" s="125"/>
      <c r="AZ85" s="126"/>
      <c r="BA85" s="126"/>
      <c r="BB85" s="126"/>
      <c r="BC85" s="126"/>
      <c r="BD85" s="126"/>
      <c r="BE85" s="127"/>
      <c r="BF85" s="128"/>
      <c r="BG85" s="129"/>
      <c r="BH85" s="129"/>
      <c r="BI85" s="129"/>
      <c r="BJ85" s="129"/>
      <c r="BK85" s="129"/>
      <c r="BL85" s="130"/>
      <c r="BM85" s="128"/>
      <c r="BN85" s="129"/>
      <c r="BO85" s="129"/>
      <c r="BP85" s="129"/>
      <c r="BQ85" s="129"/>
      <c r="BR85" s="129"/>
      <c r="BS85" s="130"/>
      <c r="BT85" s="131"/>
      <c r="BU85" s="131"/>
      <c r="BV85" s="131"/>
      <c r="BW85" s="131"/>
      <c r="BX85" s="131"/>
      <c r="BY85" s="131"/>
      <c r="BZ85" s="131"/>
      <c r="CA85" s="131"/>
      <c r="CB85" s="131"/>
      <c r="CC85" s="131"/>
      <c r="CD85" s="131"/>
      <c r="CE85" s="131"/>
      <c r="CF85" s="131"/>
      <c r="CG85" s="131"/>
      <c r="CH85" s="131"/>
      <c r="CI85" s="131"/>
      <c r="CJ85" s="131"/>
      <c r="CK85" s="131"/>
      <c r="CL85" s="131"/>
      <c r="CM85" s="131"/>
      <c r="CN85" s="131"/>
      <c r="CO85" s="131"/>
      <c r="CP85" s="131"/>
      <c r="CQ85" s="131"/>
      <c r="CR85" s="131"/>
      <c r="CS85" s="131"/>
    </row>
    <row r="86" spans="1:97" ht="25.5" customHeight="1" x14ac:dyDescent="0.25">
      <c r="B86" s="113" t="s">
        <v>110</v>
      </c>
      <c r="C86" s="114"/>
      <c r="D86" s="114"/>
      <c r="E86" s="114"/>
      <c r="F86" s="114"/>
      <c r="G86" s="115"/>
      <c r="H86" s="91" t="s">
        <v>137</v>
      </c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3"/>
      <c r="AD86" s="116" t="s">
        <v>143</v>
      </c>
      <c r="AE86" s="117"/>
      <c r="AF86" s="117"/>
      <c r="AG86" s="117"/>
      <c r="AH86" s="117"/>
      <c r="AI86" s="117"/>
      <c r="AJ86" s="118"/>
      <c r="AK86" s="116" t="s">
        <v>143</v>
      </c>
      <c r="AL86" s="117"/>
      <c r="AM86" s="117"/>
      <c r="AN86" s="117"/>
      <c r="AO86" s="117"/>
      <c r="AP86" s="117"/>
      <c r="AQ86" s="118"/>
      <c r="AR86" s="116" t="s">
        <v>143</v>
      </c>
      <c r="AS86" s="117"/>
      <c r="AT86" s="117"/>
      <c r="AU86" s="117"/>
      <c r="AV86" s="117"/>
      <c r="AW86" s="117"/>
      <c r="AX86" s="118"/>
      <c r="AY86" s="116" t="s">
        <v>143</v>
      </c>
      <c r="AZ86" s="117"/>
      <c r="BA86" s="117"/>
      <c r="BB86" s="117"/>
      <c r="BC86" s="117"/>
      <c r="BD86" s="117"/>
      <c r="BE86" s="118"/>
      <c r="BF86" s="110">
        <v>1</v>
      </c>
      <c r="BG86" s="111"/>
      <c r="BH86" s="111"/>
      <c r="BI86" s="111"/>
      <c r="BJ86" s="111"/>
      <c r="BK86" s="111"/>
      <c r="BL86" s="112"/>
      <c r="BM86" s="110">
        <v>1</v>
      </c>
      <c r="BN86" s="111"/>
      <c r="BO86" s="111"/>
      <c r="BP86" s="111"/>
      <c r="BQ86" s="111"/>
      <c r="BR86" s="111"/>
      <c r="BS86" s="112"/>
      <c r="BT86" s="65"/>
      <c r="BU86" s="65"/>
      <c r="BV86" s="65"/>
      <c r="BW86" s="65"/>
      <c r="BX86" s="65"/>
      <c r="BY86" s="65"/>
      <c r="BZ86" s="65"/>
      <c r="CA86" s="65"/>
      <c r="CB86" s="65"/>
      <c r="CC86" s="65"/>
      <c r="CD86" s="65"/>
      <c r="CE86" s="65"/>
      <c r="CF86" s="65"/>
      <c r="CG86" s="65"/>
      <c r="CH86" s="65"/>
      <c r="CI86" s="65"/>
      <c r="CJ86" s="65"/>
      <c r="CK86" s="65"/>
      <c r="CL86" s="65"/>
      <c r="CM86" s="65"/>
      <c r="CN86" s="65"/>
      <c r="CO86" s="65"/>
      <c r="CP86" s="65"/>
      <c r="CQ86" s="65"/>
      <c r="CR86" s="65"/>
      <c r="CS86" s="65"/>
    </row>
    <row r="87" spans="1:97" s="23" customFormat="1" ht="32.25" customHeight="1" x14ac:dyDescent="0.2">
      <c r="A87" s="22"/>
      <c r="B87" s="119">
        <v>3</v>
      </c>
      <c r="C87" s="120"/>
      <c r="D87" s="120"/>
      <c r="E87" s="120"/>
      <c r="F87" s="120"/>
      <c r="G87" s="121"/>
      <c r="H87" s="122" t="s">
        <v>138</v>
      </c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123"/>
      <c r="W87" s="123"/>
      <c r="X87" s="123"/>
      <c r="Y87" s="123"/>
      <c r="Z87" s="123"/>
      <c r="AA87" s="123"/>
      <c r="AB87" s="123"/>
      <c r="AC87" s="124"/>
      <c r="AD87" s="125"/>
      <c r="AE87" s="126"/>
      <c r="AF87" s="126"/>
      <c r="AG87" s="126"/>
      <c r="AH87" s="126"/>
      <c r="AI87" s="126"/>
      <c r="AJ87" s="127"/>
      <c r="AK87" s="125"/>
      <c r="AL87" s="126"/>
      <c r="AM87" s="126"/>
      <c r="AN87" s="126"/>
      <c r="AO87" s="126"/>
      <c r="AP87" s="126"/>
      <c r="AQ87" s="127"/>
      <c r="AR87" s="125"/>
      <c r="AS87" s="126"/>
      <c r="AT87" s="126"/>
      <c r="AU87" s="126"/>
      <c r="AV87" s="126"/>
      <c r="AW87" s="126"/>
      <c r="AX87" s="127"/>
      <c r="AY87" s="125"/>
      <c r="AZ87" s="126"/>
      <c r="BA87" s="126"/>
      <c r="BB87" s="126"/>
      <c r="BC87" s="126"/>
      <c r="BD87" s="126"/>
      <c r="BE87" s="127"/>
      <c r="BF87" s="128"/>
      <c r="BG87" s="129"/>
      <c r="BH87" s="129"/>
      <c r="BI87" s="129"/>
      <c r="BJ87" s="129"/>
      <c r="BK87" s="129"/>
      <c r="BL87" s="130"/>
      <c r="BM87" s="128"/>
      <c r="BN87" s="129"/>
      <c r="BO87" s="129"/>
      <c r="BP87" s="129"/>
      <c r="BQ87" s="129"/>
      <c r="BR87" s="129"/>
      <c r="BS87" s="130"/>
      <c r="BT87" s="131"/>
      <c r="BU87" s="131"/>
      <c r="BV87" s="131"/>
      <c r="BW87" s="131"/>
      <c r="BX87" s="131"/>
      <c r="BY87" s="131"/>
      <c r="BZ87" s="131"/>
      <c r="CA87" s="131"/>
      <c r="CB87" s="131"/>
      <c r="CC87" s="131"/>
      <c r="CD87" s="131"/>
      <c r="CE87" s="131"/>
      <c r="CF87" s="131"/>
      <c r="CG87" s="131"/>
      <c r="CH87" s="131"/>
      <c r="CI87" s="131"/>
      <c r="CJ87" s="131"/>
      <c r="CK87" s="131"/>
      <c r="CL87" s="131"/>
      <c r="CM87" s="131"/>
      <c r="CN87" s="131"/>
      <c r="CO87" s="131"/>
      <c r="CP87" s="131"/>
      <c r="CQ87" s="131"/>
      <c r="CR87" s="131"/>
      <c r="CS87" s="131"/>
    </row>
    <row r="88" spans="1:97" ht="25.5" customHeight="1" x14ac:dyDescent="0.25">
      <c r="B88" s="113" t="s">
        <v>113</v>
      </c>
      <c r="C88" s="114"/>
      <c r="D88" s="114"/>
      <c r="E88" s="114"/>
      <c r="F88" s="114"/>
      <c r="G88" s="115"/>
      <c r="H88" s="91" t="s">
        <v>87</v>
      </c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3"/>
      <c r="AD88" s="116" t="s">
        <v>143</v>
      </c>
      <c r="AE88" s="117"/>
      <c r="AF88" s="117"/>
      <c r="AG88" s="117"/>
      <c r="AH88" s="117"/>
      <c r="AI88" s="117"/>
      <c r="AJ88" s="118"/>
      <c r="AK88" s="116" t="s">
        <v>143</v>
      </c>
      <c r="AL88" s="117"/>
      <c r="AM88" s="117"/>
      <c r="AN88" s="117"/>
      <c r="AO88" s="117"/>
      <c r="AP88" s="117"/>
      <c r="AQ88" s="118"/>
      <c r="AR88" s="116" t="s">
        <v>143</v>
      </c>
      <c r="AS88" s="117"/>
      <c r="AT88" s="117"/>
      <c r="AU88" s="117"/>
      <c r="AV88" s="117"/>
      <c r="AW88" s="117"/>
      <c r="AX88" s="118"/>
      <c r="AY88" s="116" t="s">
        <v>145</v>
      </c>
      <c r="AZ88" s="117"/>
      <c r="BA88" s="117"/>
      <c r="BB88" s="117"/>
      <c r="BC88" s="117"/>
      <c r="BD88" s="117"/>
      <c r="BE88" s="118"/>
      <c r="BF88" s="110">
        <v>1</v>
      </c>
      <c r="BG88" s="111"/>
      <c r="BH88" s="111"/>
      <c r="BI88" s="111"/>
      <c r="BJ88" s="111"/>
      <c r="BK88" s="111"/>
      <c r="BL88" s="112"/>
      <c r="BM88" s="110">
        <v>1</v>
      </c>
      <c r="BN88" s="111"/>
      <c r="BO88" s="111"/>
      <c r="BP88" s="111"/>
      <c r="BQ88" s="111"/>
      <c r="BR88" s="111"/>
      <c r="BS88" s="112"/>
      <c r="BT88" s="65"/>
      <c r="BU88" s="65"/>
      <c r="BV88" s="65"/>
      <c r="BW88" s="65"/>
      <c r="BX88" s="65"/>
      <c r="BY88" s="65"/>
      <c r="BZ88" s="65"/>
      <c r="CA88" s="65"/>
      <c r="CB88" s="65"/>
      <c r="CC88" s="65"/>
      <c r="CD88" s="65"/>
      <c r="CE88" s="65"/>
      <c r="CF88" s="65"/>
      <c r="CG88" s="65"/>
      <c r="CH88" s="65"/>
      <c r="CI88" s="65"/>
      <c r="CJ88" s="65"/>
      <c r="CK88" s="65"/>
      <c r="CL88" s="65"/>
      <c r="CM88" s="65"/>
      <c r="CN88" s="65"/>
      <c r="CO88" s="65"/>
      <c r="CP88" s="65"/>
      <c r="CQ88" s="65"/>
      <c r="CR88" s="65"/>
      <c r="CS88" s="65"/>
    </row>
    <row r="89" spans="1:97" ht="25.5" customHeight="1" x14ac:dyDescent="0.25">
      <c r="B89" s="113" t="s">
        <v>114</v>
      </c>
      <c r="C89" s="114"/>
      <c r="D89" s="114"/>
      <c r="E89" s="114"/>
      <c r="F89" s="114"/>
      <c r="G89" s="115"/>
      <c r="H89" s="91" t="s">
        <v>89</v>
      </c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3"/>
      <c r="AD89" s="116" t="s">
        <v>143</v>
      </c>
      <c r="AE89" s="117"/>
      <c r="AF89" s="117"/>
      <c r="AG89" s="117"/>
      <c r="AH89" s="117"/>
      <c r="AI89" s="117"/>
      <c r="AJ89" s="118"/>
      <c r="AK89" s="116" t="s">
        <v>143</v>
      </c>
      <c r="AL89" s="117"/>
      <c r="AM89" s="117"/>
      <c r="AN89" s="117"/>
      <c r="AO89" s="117"/>
      <c r="AP89" s="117"/>
      <c r="AQ89" s="118"/>
      <c r="AR89" s="116" t="s">
        <v>143</v>
      </c>
      <c r="AS89" s="117"/>
      <c r="AT89" s="117"/>
      <c r="AU89" s="117"/>
      <c r="AV89" s="117"/>
      <c r="AW89" s="117"/>
      <c r="AX89" s="118"/>
      <c r="AY89" s="116" t="s">
        <v>145</v>
      </c>
      <c r="AZ89" s="117"/>
      <c r="BA89" s="117"/>
      <c r="BB89" s="117"/>
      <c r="BC89" s="117"/>
      <c r="BD89" s="117"/>
      <c r="BE89" s="118"/>
      <c r="BF89" s="110">
        <v>1</v>
      </c>
      <c r="BG89" s="111"/>
      <c r="BH89" s="111"/>
      <c r="BI89" s="111"/>
      <c r="BJ89" s="111"/>
      <c r="BK89" s="111"/>
      <c r="BL89" s="112"/>
      <c r="BM89" s="110">
        <v>1</v>
      </c>
      <c r="BN89" s="111"/>
      <c r="BO89" s="111"/>
      <c r="BP89" s="111"/>
      <c r="BQ89" s="111"/>
      <c r="BR89" s="111"/>
      <c r="BS89" s="112"/>
      <c r="BT89" s="65"/>
      <c r="BU89" s="65"/>
      <c r="BV89" s="65"/>
      <c r="BW89" s="65"/>
      <c r="BX89" s="65"/>
      <c r="BY89" s="65"/>
      <c r="BZ89" s="65"/>
      <c r="CA89" s="65"/>
      <c r="CB89" s="65"/>
      <c r="CC89" s="65"/>
      <c r="CD89" s="65"/>
      <c r="CE89" s="65"/>
      <c r="CF89" s="65"/>
      <c r="CG89" s="65"/>
      <c r="CH89" s="65"/>
      <c r="CI89" s="65"/>
      <c r="CJ89" s="65"/>
      <c r="CK89" s="65"/>
      <c r="CL89" s="65"/>
      <c r="CM89" s="65"/>
      <c r="CN89" s="65"/>
      <c r="CO89" s="65"/>
      <c r="CP89" s="65"/>
      <c r="CQ89" s="65"/>
      <c r="CR89" s="65"/>
      <c r="CS89" s="65"/>
    </row>
    <row r="90" spans="1:97" ht="25.5" customHeight="1" x14ac:dyDescent="0.25">
      <c r="B90" s="113" t="s">
        <v>115</v>
      </c>
      <c r="C90" s="114"/>
      <c r="D90" s="114"/>
      <c r="E90" s="114"/>
      <c r="F90" s="114"/>
      <c r="G90" s="115"/>
      <c r="H90" s="91" t="s">
        <v>91</v>
      </c>
      <c r="I90" s="92"/>
      <c r="J90" s="92"/>
      <c r="K90" s="92"/>
      <c r="L90" s="92"/>
      <c r="M90" s="92"/>
      <c r="N90" s="92"/>
      <c r="O90" s="92"/>
      <c r="P90" s="92"/>
      <c r="Q90" s="92"/>
      <c r="R90" s="92"/>
      <c r="S90" s="92"/>
      <c r="T90" s="92"/>
      <c r="U90" s="92"/>
      <c r="V90" s="92"/>
      <c r="W90" s="92"/>
      <c r="X90" s="92"/>
      <c r="Y90" s="92"/>
      <c r="Z90" s="92"/>
      <c r="AA90" s="92"/>
      <c r="AB90" s="92"/>
      <c r="AC90" s="93"/>
      <c r="AD90" s="116" t="s">
        <v>143</v>
      </c>
      <c r="AE90" s="117"/>
      <c r="AF90" s="117"/>
      <c r="AG90" s="117"/>
      <c r="AH90" s="117"/>
      <c r="AI90" s="117"/>
      <c r="AJ90" s="118"/>
      <c r="AK90" s="116" t="s">
        <v>144</v>
      </c>
      <c r="AL90" s="117"/>
      <c r="AM90" s="117"/>
      <c r="AN90" s="117"/>
      <c r="AO90" s="117"/>
      <c r="AP90" s="117"/>
      <c r="AQ90" s="118"/>
      <c r="AR90" s="116" t="s">
        <v>143</v>
      </c>
      <c r="AS90" s="117"/>
      <c r="AT90" s="117"/>
      <c r="AU90" s="117"/>
      <c r="AV90" s="117"/>
      <c r="AW90" s="117"/>
      <c r="AX90" s="118"/>
      <c r="AY90" s="116" t="s">
        <v>145</v>
      </c>
      <c r="AZ90" s="117"/>
      <c r="BA90" s="117"/>
      <c r="BB90" s="117"/>
      <c r="BC90" s="117"/>
      <c r="BD90" s="117"/>
      <c r="BE90" s="118"/>
      <c r="BF90" s="110">
        <v>1</v>
      </c>
      <c r="BG90" s="111"/>
      <c r="BH90" s="111"/>
      <c r="BI90" s="111"/>
      <c r="BJ90" s="111"/>
      <c r="BK90" s="111"/>
      <c r="BL90" s="112"/>
      <c r="BM90" s="110">
        <v>1</v>
      </c>
      <c r="BN90" s="111"/>
      <c r="BO90" s="111"/>
      <c r="BP90" s="111"/>
      <c r="BQ90" s="111"/>
      <c r="BR90" s="111"/>
      <c r="BS90" s="112"/>
      <c r="BT90" s="65"/>
      <c r="BU90" s="65"/>
      <c r="BV90" s="65"/>
      <c r="BW90" s="65"/>
      <c r="BX90" s="65"/>
      <c r="BY90" s="65"/>
      <c r="BZ90" s="65"/>
      <c r="CA90" s="65"/>
      <c r="CB90" s="65"/>
      <c r="CC90" s="65"/>
      <c r="CD90" s="65"/>
      <c r="CE90" s="65"/>
      <c r="CF90" s="65"/>
      <c r="CG90" s="65"/>
      <c r="CH90" s="65"/>
      <c r="CI90" s="65"/>
      <c r="CJ90" s="65"/>
      <c r="CK90" s="65"/>
      <c r="CL90" s="65"/>
      <c r="CM90" s="65"/>
      <c r="CN90" s="65"/>
      <c r="CO90" s="65"/>
      <c r="CP90" s="65"/>
      <c r="CQ90" s="65"/>
      <c r="CR90" s="65"/>
      <c r="CS90" s="65"/>
    </row>
    <row r="91" spans="1:97" ht="25.5" customHeight="1" x14ac:dyDescent="0.25">
      <c r="B91" s="113" t="s">
        <v>116</v>
      </c>
      <c r="C91" s="114"/>
      <c r="D91" s="114"/>
      <c r="E91" s="114"/>
      <c r="F91" s="114"/>
      <c r="G91" s="115"/>
      <c r="H91" s="91" t="s">
        <v>139</v>
      </c>
      <c r="I91" s="92"/>
      <c r="J91" s="92"/>
      <c r="K91" s="92"/>
      <c r="L91" s="92"/>
      <c r="M91" s="92"/>
      <c r="N91" s="92"/>
      <c r="O91" s="92"/>
      <c r="P91" s="92"/>
      <c r="Q91" s="92"/>
      <c r="R91" s="92"/>
      <c r="S91" s="92"/>
      <c r="T91" s="92"/>
      <c r="U91" s="92"/>
      <c r="V91" s="92"/>
      <c r="W91" s="92"/>
      <c r="X91" s="92"/>
      <c r="Y91" s="92"/>
      <c r="Z91" s="92"/>
      <c r="AA91" s="92"/>
      <c r="AB91" s="92"/>
      <c r="AC91" s="93"/>
      <c r="AD91" s="116" t="s">
        <v>144</v>
      </c>
      <c r="AE91" s="117"/>
      <c r="AF91" s="117"/>
      <c r="AG91" s="117"/>
      <c r="AH91" s="117"/>
      <c r="AI91" s="117"/>
      <c r="AJ91" s="118"/>
      <c r="AK91" s="116" t="s">
        <v>144</v>
      </c>
      <c r="AL91" s="117"/>
      <c r="AM91" s="117"/>
      <c r="AN91" s="117"/>
      <c r="AO91" s="117"/>
      <c r="AP91" s="117"/>
      <c r="AQ91" s="118"/>
      <c r="AR91" s="116" t="s">
        <v>145</v>
      </c>
      <c r="AS91" s="117"/>
      <c r="AT91" s="117"/>
      <c r="AU91" s="117"/>
      <c r="AV91" s="117"/>
      <c r="AW91" s="117"/>
      <c r="AX91" s="118"/>
      <c r="AY91" s="116" t="s">
        <v>145</v>
      </c>
      <c r="AZ91" s="117"/>
      <c r="BA91" s="117"/>
      <c r="BB91" s="117"/>
      <c r="BC91" s="117"/>
      <c r="BD91" s="117"/>
      <c r="BE91" s="118"/>
      <c r="BF91" s="110">
        <v>1</v>
      </c>
      <c r="BG91" s="111"/>
      <c r="BH91" s="111"/>
      <c r="BI91" s="111"/>
      <c r="BJ91" s="111"/>
      <c r="BK91" s="111"/>
      <c r="BL91" s="112"/>
      <c r="BM91" s="110">
        <v>1</v>
      </c>
      <c r="BN91" s="111"/>
      <c r="BO91" s="111"/>
      <c r="BP91" s="111"/>
      <c r="BQ91" s="111"/>
      <c r="BR91" s="111"/>
      <c r="BS91" s="112"/>
      <c r="BT91" s="65"/>
      <c r="BU91" s="65"/>
      <c r="BV91" s="65"/>
      <c r="BW91" s="65"/>
      <c r="BX91" s="65"/>
      <c r="BY91" s="65"/>
      <c r="BZ91" s="65"/>
      <c r="CA91" s="65"/>
      <c r="CB91" s="65"/>
      <c r="CC91" s="65"/>
      <c r="CD91" s="65"/>
      <c r="CE91" s="65"/>
      <c r="CF91" s="65"/>
      <c r="CG91" s="65"/>
      <c r="CH91" s="65"/>
      <c r="CI91" s="65"/>
      <c r="CJ91" s="65"/>
      <c r="CK91" s="65"/>
      <c r="CL91" s="65"/>
      <c r="CM91" s="65"/>
      <c r="CN91" s="65"/>
      <c r="CO91" s="65"/>
      <c r="CP91" s="65"/>
      <c r="CQ91" s="65"/>
      <c r="CR91" s="65"/>
      <c r="CS91" s="65"/>
    </row>
    <row r="92" spans="1:97" s="23" customFormat="1" ht="29.25" customHeight="1" x14ac:dyDescent="0.2">
      <c r="A92" s="22"/>
      <c r="B92" s="119">
        <v>4</v>
      </c>
      <c r="C92" s="120"/>
      <c r="D92" s="120"/>
      <c r="E92" s="120"/>
      <c r="F92" s="120"/>
      <c r="G92" s="121"/>
      <c r="H92" s="122" t="s">
        <v>92</v>
      </c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3"/>
      <c r="V92" s="123"/>
      <c r="W92" s="123"/>
      <c r="X92" s="123"/>
      <c r="Y92" s="123"/>
      <c r="Z92" s="123"/>
      <c r="AA92" s="123"/>
      <c r="AB92" s="123"/>
      <c r="AC92" s="124"/>
      <c r="AD92" s="125"/>
      <c r="AE92" s="126"/>
      <c r="AF92" s="126"/>
      <c r="AG92" s="126"/>
      <c r="AH92" s="126"/>
      <c r="AI92" s="126"/>
      <c r="AJ92" s="127"/>
      <c r="AK92" s="125"/>
      <c r="AL92" s="126"/>
      <c r="AM92" s="126"/>
      <c r="AN92" s="126"/>
      <c r="AO92" s="126"/>
      <c r="AP92" s="126"/>
      <c r="AQ92" s="127"/>
      <c r="AR92" s="125"/>
      <c r="AS92" s="126"/>
      <c r="AT92" s="126"/>
      <c r="AU92" s="126"/>
      <c r="AV92" s="126"/>
      <c r="AW92" s="126"/>
      <c r="AX92" s="127"/>
      <c r="AY92" s="125"/>
      <c r="AZ92" s="126"/>
      <c r="BA92" s="126"/>
      <c r="BB92" s="126"/>
      <c r="BC92" s="126"/>
      <c r="BD92" s="126"/>
      <c r="BE92" s="127"/>
      <c r="BF92" s="128"/>
      <c r="BG92" s="129"/>
      <c r="BH92" s="129"/>
      <c r="BI92" s="129"/>
      <c r="BJ92" s="129"/>
      <c r="BK92" s="129"/>
      <c r="BL92" s="130"/>
      <c r="BM92" s="128"/>
      <c r="BN92" s="129"/>
      <c r="BO92" s="129"/>
      <c r="BP92" s="129"/>
      <c r="BQ92" s="129"/>
      <c r="BR92" s="129"/>
      <c r="BS92" s="130"/>
      <c r="BT92" s="131"/>
      <c r="BU92" s="131"/>
      <c r="BV92" s="131"/>
      <c r="BW92" s="131"/>
      <c r="BX92" s="131"/>
      <c r="BY92" s="131"/>
      <c r="BZ92" s="131"/>
      <c r="CA92" s="131"/>
      <c r="CB92" s="131"/>
      <c r="CC92" s="131"/>
      <c r="CD92" s="131"/>
      <c r="CE92" s="131"/>
      <c r="CF92" s="131"/>
      <c r="CG92" s="131"/>
      <c r="CH92" s="131"/>
      <c r="CI92" s="131"/>
      <c r="CJ92" s="131"/>
      <c r="CK92" s="131"/>
      <c r="CL92" s="131"/>
      <c r="CM92" s="131"/>
      <c r="CN92" s="131"/>
      <c r="CO92" s="131"/>
      <c r="CP92" s="131"/>
      <c r="CQ92" s="131"/>
      <c r="CR92" s="131"/>
      <c r="CS92" s="131"/>
    </row>
    <row r="93" spans="1:97" ht="25.5" customHeight="1" x14ac:dyDescent="0.25">
      <c r="B93" s="113" t="s">
        <v>117</v>
      </c>
      <c r="C93" s="114"/>
      <c r="D93" s="114"/>
      <c r="E93" s="114"/>
      <c r="F93" s="114"/>
      <c r="G93" s="115"/>
      <c r="H93" s="91" t="s">
        <v>140</v>
      </c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3"/>
      <c r="AD93" s="116" t="s">
        <v>144</v>
      </c>
      <c r="AE93" s="117"/>
      <c r="AF93" s="117"/>
      <c r="AG93" s="117"/>
      <c r="AH93" s="117"/>
      <c r="AI93" s="117"/>
      <c r="AJ93" s="118"/>
      <c r="AK93" s="116" t="s">
        <v>145</v>
      </c>
      <c r="AL93" s="117"/>
      <c r="AM93" s="117"/>
      <c r="AN93" s="117"/>
      <c r="AO93" s="117"/>
      <c r="AP93" s="117"/>
      <c r="AQ93" s="118"/>
      <c r="AR93" s="116" t="s">
        <v>143</v>
      </c>
      <c r="AS93" s="117"/>
      <c r="AT93" s="117"/>
      <c r="AU93" s="117"/>
      <c r="AV93" s="117"/>
      <c r="AW93" s="117"/>
      <c r="AX93" s="118"/>
      <c r="AY93" s="116" t="s">
        <v>145</v>
      </c>
      <c r="AZ93" s="117"/>
      <c r="BA93" s="117"/>
      <c r="BB93" s="117"/>
      <c r="BC93" s="117"/>
      <c r="BD93" s="117"/>
      <c r="BE93" s="118"/>
      <c r="BF93" s="110">
        <v>1</v>
      </c>
      <c r="BG93" s="111"/>
      <c r="BH93" s="111"/>
      <c r="BI93" s="111"/>
      <c r="BJ93" s="111"/>
      <c r="BK93" s="111"/>
      <c r="BL93" s="112"/>
      <c r="BM93" s="110">
        <v>1</v>
      </c>
      <c r="BN93" s="111"/>
      <c r="BO93" s="111"/>
      <c r="BP93" s="111"/>
      <c r="BQ93" s="111"/>
      <c r="BR93" s="111"/>
      <c r="BS93" s="112"/>
      <c r="BT93" s="65"/>
      <c r="BU93" s="65"/>
      <c r="BV93" s="65"/>
      <c r="BW93" s="65"/>
      <c r="BX93" s="65"/>
      <c r="BY93" s="65"/>
      <c r="BZ93" s="65"/>
      <c r="CA93" s="65"/>
      <c r="CB93" s="65"/>
      <c r="CC93" s="65"/>
      <c r="CD93" s="65"/>
      <c r="CE93" s="65"/>
      <c r="CF93" s="65"/>
      <c r="CG93" s="65"/>
      <c r="CH93" s="65"/>
      <c r="CI93" s="65"/>
      <c r="CJ93" s="65"/>
      <c r="CK93" s="65"/>
      <c r="CL93" s="65"/>
      <c r="CM93" s="65"/>
      <c r="CN93" s="65"/>
      <c r="CO93" s="65"/>
      <c r="CP93" s="65"/>
      <c r="CQ93" s="65"/>
      <c r="CR93" s="65"/>
      <c r="CS93" s="65"/>
    </row>
    <row r="94" spans="1:97" ht="25.5" customHeight="1" x14ac:dyDescent="0.25">
      <c r="B94" s="113" t="s">
        <v>118</v>
      </c>
      <c r="C94" s="114"/>
      <c r="D94" s="114"/>
      <c r="E94" s="114"/>
      <c r="F94" s="114"/>
      <c r="G94" s="115"/>
      <c r="H94" s="91" t="s">
        <v>141</v>
      </c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3"/>
      <c r="AD94" s="116" t="s">
        <v>145</v>
      </c>
      <c r="AE94" s="117"/>
      <c r="AF94" s="117"/>
      <c r="AG94" s="117"/>
      <c r="AH94" s="117"/>
      <c r="AI94" s="117"/>
      <c r="AJ94" s="118"/>
      <c r="AK94" s="116" t="s">
        <v>145</v>
      </c>
      <c r="AL94" s="117"/>
      <c r="AM94" s="117"/>
      <c r="AN94" s="117"/>
      <c r="AO94" s="117"/>
      <c r="AP94" s="117"/>
      <c r="AQ94" s="118"/>
      <c r="AR94" s="116" t="s">
        <v>145</v>
      </c>
      <c r="AS94" s="117"/>
      <c r="AT94" s="117"/>
      <c r="AU94" s="117"/>
      <c r="AV94" s="117"/>
      <c r="AW94" s="117"/>
      <c r="AX94" s="118"/>
      <c r="AY94" s="116" t="s">
        <v>145</v>
      </c>
      <c r="AZ94" s="117"/>
      <c r="BA94" s="117"/>
      <c r="BB94" s="117"/>
      <c r="BC94" s="117"/>
      <c r="BD94" s="117"/>
      <c r="BE94" s="118"/>
      <c r="BF94" s="110">
        <v>1</v>
      </c>
      <c r="BG94" s="111"/>
      <c r="BH94" s="111"/>
      <c r="BI94" s="111"/>
      <c r="BJ94" s="111"/>
      <c r="BK94" s="111"/>
      <c r="BL94" s="112"/>
      <c r="BM94" s="110">
        <v>1</v>
      </c>
      <c r="BN94" s="111"/>
      <c r="BO94" s="111"/>
      <c r="BP94" s="111"/>
      <c r="BQ94" s="111"/>
      <c r="BR94" s="111"/>
      <c r="BS94" s="112"/>
      <c r="BT94" s="65"/>
      <c r="BU94" s="65"/>
      <c r="BV94" s="65"/>
      <c r="BW94" s="65"/>
      <c r="BX94" s="65"/>
      <c r="BY94" s="65"/>
      <c r="BZ94" s="65"/>
      <c r="CA94" s="65"/>
      <c r="CB94" s="65"/>
      <c r="CC94" s="65"/>
      <c r="CD94" s="65"/>
      <c r="CE94" s="65"/>
      <c r="CF94" s="65"/>
      <c r="CG94" s="65"/>
      <c r="CH94" s="65"/>
      <c r="CI94" s="65"/>
      <c r="CJ94" s="65"/>
      <c r="CK94" s="65"/>
      <c r="CL94" s="65"/>
      <c r="CM94" s="65"/>
      <c r="CN94" s="65"/>
      <c r="CO94" s="65"/>
      <c r="CP94" s="65"/>
      <c r="CQ94" s="65"/>
      <c r="CR94" s="65"/>
      <c r="CS94" s="65"/>
    </row>
    <row r="97" spans="1:99" s="18" customFormat="1" ht="35.25" customHeight="1" x14ac:dyDescent="0.25">
      <c r="A97" s="33" t="s">
        <v>93</v>
      </c>
      <c r="B97" s="108" t="s">
        <v>96</v>
      </c>
      <c r="C97" s="108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08"/>
      <c r="AH97" s="108"/>
      <c r="AI97" s="108"/>
      <c r="AJ97" s="108"/>
      <c r="AK97" s="108"/>
      <c r="AL97" s="108"/>
      <c r="AM97" s="108"/>
      <c r="AN97" s="108"/>
      <c r="AO97" s="108"/>
      <c r="AP97" s="108"/>
      <c r="AQ97" s="108"/>
      <c r="AR97" s="108"/>
      <c r="AS97" s="108"/>
      <c r="AT97" s="108"/>
      <c r="AU97" s="108"/>
      <c r="AV97" s="108"/>
      <c r="AW97" s="108"/>
      <c r="AX97" s="108"/>
      <c r="AY97" s="108"/>
      <c r="AZ97" s="108"/>
      <c r="BA97" s="108"/>
      <c r="BB97" s="108"/>
      <c r="BC97" s="108"/>
      <c r="BD97" s="108"/>
      <c r="BE97" s="108"/>
      <c r="BF97" s="108"/>
      <c r="BG97" s="108"/>
      <c r="BH97" s="108"/>
      <c r="BI97" s="108"/>
      <c r="BJ97" s="108"/>
      <c r="BK97" s="108"/>
      <c r="BL97" s="108"/>
      <c r="BM97" s="108"/>
      <c r="BN97" s="108"/>
      <c r="BO97" s="108"/>
      <c r="BP97" s="108"/>
      <c r="BQ97" s="108"/>
      <c r="BR97" s="108"/>
      <c r="BS97" s="108"/>
      <c r="BT97" s="108"/>
      <c r="BU97" s="108"/>
      <c r="BV97" s="108"/>
      <c r="BW97" s="108"/>
      <c r="BX97" s="108"/>
      <c r="BY97" s="108"/>
      <c r="BZ97" s="108"/>
      <c r="CA97" s="108"/>
      <c r="CB97" s="108"/>
      <c r="CC97" s="108"/>
      <c r="CD97" s="108"/>
      <c r="CE97" s="108"/>
      <c r="CF97" s="108"/>
      <c r="CG97" s="108"/>
      <c r="CH97" s="108"/>
      <c r="CI97" s="108"/>
      <c r="CJ97" s="108"/>
      <c r="CK97" s="108"/>
      <c r="CL97" s="108"/>
      <c r="CM97" s="108"/>
      <c r="CN97" s="108"/>
      <c r="CO97" s="108"/>
      <c r="CP97" s="108"/>
      <c r="CQ97" s="108"/>
      <c r="CR97" s="108"/>
      <c r="CS97" s="108"/>
      <c r="CT97" s="108"/>
      <c r="CU97" s="108"/>
    </row>
    <row r="98" spans="1:99" ht="54" customHeight="1" x14ac:dyDescent="0.25">
      <c r="A98" s="15" t="s">
        <v>94</v>
      </c>
      <c r="B98" s="109" t="s">
        <v>97</v>
      </c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09"/>
      <c r="AH98" s="109"/>
      <c r="AI98" s="109"/>
      <c r="AJ98" s="109"/>
      <c r="AK98" s="109"/>
      <c r="AL98" s="109"/>
      <c r="AM98" s="109"/>
      <c r="AN98" s="109"/>
      <c r="AO98" s="109"/>
      <c r="AP98" s="109"/>
      <c r="AQ98" s="109"/>
      <c r="AR98" s="109"/>
      <c r="AS98" s="109"/>
      <c r="AT98" s="109"/>
      <c r="AU98" s="109"/>
      <c r="AV98" s="109"/>
      <c r="AW98" s="109"/>
      <c r="AX98" s="109"/>
      <c r="AY98" s="109"/>
      <c r="AZ98" s="109"/>
      <c r="BA98" s="109"/>
      <c r="BB98" s="109"/>
      <c r="BC98" s="109"/>
      <c r="BD98" s="109"/>
      <c r="BE98" s="109"/>
      <c r="BF98" s="109"/>
      <c r="BG98" s="109"/>
      <c r="BH98" s="109"/>
      <c r="BI98" s="109"/>
      <c r="BJ98" s="109"/>
      <c r="BK98" s="109"/>
      <c r="BL98" s="109"/>
      <c r="BM98" s="109"/>
      <c r="BN98" s="109"/>
      <c r="BO98" s="109"/>
      <c r="BP98" s="109"/>
      <c r="BQ98" s="109"/>
      <c r="BR98" s="109"/>
      <c r="BS98" s="109"/>
      <c r="BT98" s="109"/>
      <c r="BU98" s="109"/>
      <c r="BV98" s="109"/>
      <c r="BW98" s="109"/>
      <c r="BX98" s="109"/>
      <c r="BY98" s="109"/>
      <c r="BZ98" s="109"/>
      <c r="CA98" s="109"/>
      <c r="CB98" s="109"/>
      <c r="CC98" s="109"/>
      <c r="CD98" s="109"/>
      <c r="CE98" s="109"/>
      <c r="CF98" s="109"/>
      <c r="CG98" s="109"/>
      <c r="CH98" s="109"/>
      <c r="CI98" s="109"/>
      <c r="CJ98" s="109"/>
      <c r="CK98" s="109"/>
      <c r="CL98" s="109"/>
      <c r="CM98" s="109"/>
      <c r="CN98" s="109"/>
      <c r="CO98" s="109"/>
      <c r="CP98" s="109"/>
      <c r="CQ98" s="109"/>
      <c r="CR98" s="109"/>
      <c r="CS98" s="109"/>
    </row>
    <row r="99" spans="1:99" x14ac:dyDescent="0.25">
      <c r="B99" s="34"/>
    </row>
    <row r="132" spans="1:99" ht="42" customHeight="1" x14ac:dyDescent="0.25"/>
    <row r="133" spans="1:99" s="18" customFormat="1" ht="35.25" customHeight="1" thickBot="1" x14ac:dyDescent="0.3">
      <c r="A133" s="33" t="s">
        <v>95</v>
      </c>
      <c r="B133" s="108" t="s">
        <v>98</v>
      </c>
      <c r="C133" s="108"/>
      <c r="D133" s="108"/>
      <c r="E133" s="108"/>
      <c r="F133" s="108"/>
      <c r="G133" s="108"/>
      <c r="H133" s="108"/>
      <c r="I133" s="108"/>
      <c r="J133" s="108"/>
      <c r="K133" s="108"/>
      <c r="L133" s="108"/>
      <c r="M133" s="108"/>
      <c r="N133" s="108"/>
      <c r="O133" s="108"/>
      <c r="P133" s="108"/>
      <c r="Q133" s="108"/>
      <c r="R133" s="108"/>
      <c r="S133" s="108"/>
      <c r="T133" s="108"/>
      <c r="U133" s="108"/>
      <c r="V133" s="108"/>
      <c r="W133" s="108"/>
      <c r="X133" s="108"/>
      <c r="Y133" s="108"/>
      <c r="Z133" s="108"/>
      <c r="AA133" s="108"/>
      <c r="AB133" s="108"/>
      <c r="AC133" s="108"/>
      <c r="AD133" s="108"/>
      <c r="AE133" s="108"/>
      <c r="AF133" s="108"/>
      <c r="AG133" s="108"/>
      <c r="AH133" s="108"/>
      <c r="AI133" s="108"/>
      <c r="AJ133" s="108"/>
      <c r="AK133" s="108"/>
      <c r="AL133" s="108"/>
      <c r="AM133" s="108"/>
      <c r="AN133" s="108"/>
      <c r="AO133" s="108"/>
      <c r="AP133" s="108"/>
      <c r="AQ133" s="108"/>
      <c r="AR133" s="108"/>
      <c r="AS133" s="108"/>
      <c r="AT133" s="108"/>
      <c r="AU133" s="108"/>
      <c r="AV133" s="108"/>
      <c r="AW133" s="108"/>
      <c r="AX133" s="108"/>
      <c r="AY133" s="108"/>
      <c r="AZ133" s="108"/>
      <c r="BA133" s="108"/>
      <c r="BB133" s="108"/>
      <c r="BC133" s="108"/>
      <c r="BD133" s="108"/>
      <c r="BE133" s="108"/>
      <c r="BF133" s="108"/>
      <c r="BG133" s="108"/>
      <c r="BH133" s="108"/>
      <c r="BI133" s="108"/>
      <c r="BJ133" s="108"/>
      <c r="BK133" s="108"/>
      <c r="BL133" s="108"/>
      <c r="BM133" s="108"/>
      <c r="BN133" s="108"/>
      <c r="BO133" s="108"/>
      <c r="BP133" s="108"/>
      <c r="BQ133" s="108"/>
      <c r="BR133" s="108"/>
      <c r="BS133" s="108"/>
      <c r="BT133" s="108"/>
      <c r="BU133" s="108"/>
      <c r="BV133" s="108"/>
      <c r="BW133" s="108"/>
      <c r="BX133" s="108"/>
      <c r="BY133" s="108"/>
      <c r="BZ133" s="108"/>
      <c r="CA133" s="108"/>
      <c r="CB133" s="108"/>
      <c r="CC133" s="108"/>
      <c r="CD133" s="108"/>
      <c r="CE133" s="108"/>
      <c r="CF133" s="108"/>
      <c r="CG133" s="108"/>
      <c r="CH133" s="108"/>
      <c r="CI133" s="108"/>
      <c r="CJ133" s="108"/>
      <c r="CK133" s="108"/>
      <c r="CL133" s="108"/>
      <c r="CM133" s="108"/>
      <c r="CN133" s="108"/>
      <c r="CO133" s="108"/>
      <c r="CP133" s="108"/>
      <c r="CQ133" s="108"/>
      <c r="CR133" s="108"/>
      <c r="CS133" s="108"/>
      <c r="CT133" s="108"/>
      <c r="CU133" s="108"/>
    </row>
    <row r="134" spans="1:99" ht="35.25" customHeight="1" x14ac:dyDescent="0.25">
      <c r="B134" s="99" t="s">
        <v>213</v>
      </c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0"/>
      <c r="Q134" s="100"/>
      <c r="R134" s="100"/>
      <c r="S134" s="100"/>
      <c r="T134" s="100"/>
      <c r="U134" s="100"/>
      <c r="V134" s="100"/>
      <c r="W134" s="100"/>
      <c r="X134" s="100"/>
      <c r="Y134" s="100"/>
      <c r="Z134" s="100"/>
      <c r="AA134" s="100"/>
      <c r="AB134" s="100"/>
      <c r="AC134" s="100"/>
      <c r="AD134" s="100"/>
      <c r="AE134" s="100"/>
      <c r="AF134" s="100"/>
      <c r="AG134" s="100"/>
      <c r="AH134" s="100"/>
      <c r="AI134" s="100"/>
      <c r="AJ134" s="100"/>
      <c r="AK134" s="100"/>
      <c r="AL134" s="100"/>
      <c r="AM134" s="100"/>
      <c r="AN134" s="100"/>
      <c r="AO134" s="100"/>
      <c r="AP134" s="100"/>
      <c r="AQ134" s="100"/>
      <c r="AR134" s="100"/>
      <c r="AS134" s="100"/>
      <c r="AT134" s="100"/>
      <c r="AU134" s="100"/>
      <c r="AV134" s="100"/>
      <c r="AW134" s="100"/>
      <c r="AX134" s="100"/>
      <c r="AY134" s="100"/>
      <c r="AZ134" s="100"/>
      <c r="BA134" s="100"/>
      <c r="BB134" s="100"/>
      <c r="BC134" s="100"/>
      <c r="BD134" s="100"/>
      <c r="BE134" s="100"/>
      <c r="BF134" s="100"/>
      <c r="BG134" s="100"/>
      <c r="BH134" s="100"/>
      <c r="BI134" s="100"/>
      <c r="BJ134" s="100"/>
      <c r="BK134" s="100"/>
      <c r="BL134" s="100"/>
      <c r="BM134" s="100"/>
      <c r="BN134" s="100"/>
      <c r="BO134" s="100"/>
      <c r="BP134" s="100"/>
      <c r="BQ134" s="100"/>
      <c r="BR134" s="100"/>
      <c r="BS134" s="100"/>
      <c r="BT134" s="100"/>
      <c r="BU134" s="100"/>
      <c r="BV134" s="100"/>
      <c r="BW134" s="100"/>
      <c r="BX134" s="100"/>
      <c r="BY134" s="100"/>
      <c r="BZ134" s="100"/>
      <c r="CA134" s="100"/>
      <c r="CB134" s="100"/>
      <c r="CC134" s="100"/>
      <c r="CD134" s="100"/>
      <c r="CE134" s="100"/>
      <c r="CF134" s="100"/>
      <c r="CG134" s="100"/>
      <c r="CH134" s="100"/>
      <c r="CI134" s="100"/>
      <c r="CJ134" s="100"/>
      <c r="CK134" s="100"/>
      <c r="CL134" s="100"/>
      <c r="CM134" s="100"/>
      <c r="CN134" s="100"/>
      <c r="CO134" s="100"/>
      <c r="CP134" s="100"/>
      <c r="CQ134" s="100"/>
      <c r="CR134" s="100"/>
      <c r="CS134" s="100"/>
      <c r="CT134" s="100"/>
      <c r="CU134" s="101"/>
    </row>
    <row r="135" spans="1:99" ht="35.25" customHeight="1" x14ac:dyDescent="0.25">
      <c r="B135" s="102"/>
      <c r="C135" s="103"/>
      <c r="D135" s="103"/>
      <c r="E135" s="103"/>
      <c r="F135" s="103"/>
      <c r="G135" s="103"/>
      <c r="H135" s="103"/>
      <c r="I135" s="103"/>
      <c r="J135" s="103"/>
      <c r="K135" s="103"/>
      <c r="L135" s="103"/>
      <c r="M135" s="103"/>
      <c r="N135" s="103"/>
      <c r="O135" s="103"/>
      <c r="P135" s="103"/>
      <c r="Q135" s="103"/>
      <c r="R135" s="103"/>
      <c r="S135" s="103"/>
      <c r="T135" s="103"/>
      <c r="U135" s="103"/>
      <c r="V135" s="103"/>
      <c r="W135" s="103"/>
      <c r="X135" s="103"/>
      <c r="Y135" s="103"/>
      <c r="Z135" s="103"/>
      <c r="AA135" s="103"/>
      <c r="AB135" s="103"/>
      <c r="AC135" s="103"/>
      <c r="AD135" s="103"/>
      <c r="AE135" s="103"/>
      <c r="AF135" s="103"/>
      <c r="AG135" s="103"/>
      <c r="AH135" s="103"/>
      <c r="AI135" s="103"/>
      <c r="AJ135" s="103"/>
      <c r="AK135" s="103"/>
      <c r="AL135" s="103"/>
      <c r="AM135" s="103"/>
      <c r="AN135" s="103"/>
      <c r="AO135" s="103"/>
      <c r="AP135" s="103"/>
      <c r="AQ135" s="103"/>
      <c r="AR135" s="103"/>
      <c r="AS135" s="103"/>
      <c r="AT135" s="103"/>
      <c r="AU135" s="103"/>
      <c r="AV135" s="103"/>
      <c r="AW135" s="103"/>
      <c r="AX135" s="103"/>
      <c r="AY135" s="103"/>
      <c r="AZ135" s="103"/>
      <c r="BA135" s="103"/>
      <c r="BB135" s="103"/>
      <c r="BC135" s="103"/>
      <c r="BD135" s="103"/>
      <c r="BE135" s="103"/>
      <c r="BF135" s="103"/>
      <c r="BG135" s="103"/>
      <c r="BH135" s="103"/>
      <c r="BI135" s="103"/>
      <c r="BJ135" s="103"/>
      <c r="BK135" s="103"/>
      <c r="BL135" s="103"/>
      <c r="BM135" s="103"/>
      <c r="BN135" s="103"/>
      <c r="BO135" s="103"/>
      <c r="BP135" s="103"/>
      <c r="BQ135" s="103"/>
      <c r="BR135" s="103"/>
      <c r="BS135" s="103"/>
      <c r="BT135" s="103"/>
      <c r="BU135" s="103"/>
      <c r="BV135" s="103"/>
      <c r="BW135" s="103"/>
      <c r="BX135" s="103"/>
      <c r="BY135" s="103"/>
      <c r="BZ135" s="103"/>
      <c r="CA135" s="103"/>
      <c r="CB135" s="103"/>
      <c r="CC135" s="103"/>
      <c r="CD135" s="103"/>
      <c r="CE135" s="103"/>
      <c r="CF135" s="103"/>
      <c r="CG135" s="103"/>
      <c r="CH135" s="103"/>
      <c r="CI135" s="103"/>
      <c r="CJ135" s="103"/>
      <c r="CK135" s="103"/>
      <c r="CL135" s="103"/>
      <c r="CM135" s="103"/>
      <c r="CN135" s="103"/>
      <c r="CO135" s="103"/>
      <c r="CP135" s="103"/>
      <c r="CQ135" s="103"/>
      <c r="CR135" s="103"/>
      <c r="CS135" s="103"/>
      <c r="CT135" s="103"/>
      <c r="CU135" s="104"/>
    </row>
    <row r="136" spans="1:99" ht="72.75" customHeight="1" thickBot="1" x14ac:dyDescent="0.3">
      <c r="B136" s="105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106"/>
      <c r="AE136" s="106"/>
      <c r="AF136" s="106"/>
      <c r="AG136" s="106"/>
      <c r="AH136" s="106"/>
      <c r="AI136" s="106"/>
      <c r="AJ136" s="106"/>
      <c r="AK136" s="106"/>
      <c r="AL136" s="106"/>
      <c r="AM136" s="106"/>
      <c r="AN136" s="106"/>
      <c r="AO136" s="106"/>
      <c r="AP136" s="106"/>
      <c r="AQ136" s="106"/>
      <c r="AR136" s="106"/>
      <c r="AS136" s="106"/>
      <c r="AT136" s="106"/>
      <c r="AU136" s="106"/>
      <c r="AV136" s="106"/>
      <c r="AW136" s="106"/>
      <c r="AX136" s="106"/>
      <c r="AY136" s="106"/>
      <c r="AZ136" s="106"/>
      <c r="BA136" s="106"/>
      <c r="BB136" s="106"/>
      <c r="BC136" s="106"/>
      <c r="BD136" s="106"/>
      <c r="BE136" s="106"/>
      <c r="BF136" s="106"/>
      <c r="BG136" s="106"/>
      <c r="BH136" s="106"/>
      <c r="BI136" s="106"/>
      <c r="BJ136" s="106"/>
      <c r="BK136" s="106"/>
      <c r="BL136" s="106"/>
      <c r="BM136" s="106"/>
      <c r="BN136" s="106"/>
      <c r="BO136" s="106"/>
      <c r="BP136" s="106"/>
      <c r="BQ136" s="106"/>
      <c r="BR136" s="106"/>
      <c r="BS136" s="106"/>
      <c r="BT136" s="106"/>
      <c r="BU136" s="106"/>
      <c r="BV136" s="106"/>
      <c r="BW136" s="106"/>
      <c r="BX136" s="106"/>
      <c r="BY136" s="106"/>
      <c r="BZ136" s="106"/>
      <c r="CA136" s="106"/>
      <c r="CB136" s="106"/>
      <c r="CC136" s="106"/>
      <c r="CD136" s="106"/>
      <c r="CE136" s="106"/>
      <c r="CF136" s="106"/>
      <c r="CG136" s="106"/>
      <c r="CH136" s="106"/>
      <c r="CI136" s="106"/>
      <c r="CJ136" s="106"/>
      <c r="CK136" s="106"/>
      <c r="CL136" s="106"/>
      <c r="CM136" s="106"/>
      <c r="CN136" s="106"/>
      <c r="CO136" s="106"/>
      <c r="CP136" s="106"/>
      <c r="CQ136" s="106"/>
      <c r="CR136" s="106"/>
      <c r="CS136" s="106"/>
      <c r="CT136" s="106"/>
      <c r="CU136" s="107"/>
    </row>
  </sheetData>
  <mergeCells count="440">
    <mergeCell ref="BM44:CU44"/>
    <mergeCell ref="BM45:CU45"/>
    <mergeCell ref="BM19:CU22"/>
    <mergeCell ref="BM23:CU23"/>
    <mergeCell ref="BM24:CU37"/>
    <mergeCell ref="BM38:CU38"/>
    <mergeCell ref="BM39:CU39"/>
    <mergeCell ref="BM40:CU40"/>
    <mergeCell ref="BM41:CU41"/>
    <mergeCell ref="BM42:CU42"/>
    <mergeCell ref="BM43:CU43"/>
    <mergeCell ref="AY41:BE41"/>
    <mergeCell ref="BF41:BL41"/>
    <mergeCell ref="B44:F44"/>
    <mergeCell ref="G44:AC44"/>
    <mergeCell ref="AD44:AJ44"/>
    <mergeCell ref="AK44:AQ44"/>
    <mergeCell ref="AR44:AX44"/>
    <mergeCell ref="AY44:BE44"/>
    <mergeCell ref="BF44:BL44"/>
    <mergeCell ref="B43:F43"/>
    <mergeCell ref="G43:AC43"/>
    <mergeCell ref="AD43:AJ43"/>
    <mergeCell ref="AK43:AQ43"/>
    <mergeCell ref="AR43:AX43"/>
    <mergeCell ref="AY43:BE43"/>
    <mergeCell ref="BF43:BL43"/>
    <mergeCell ref="A1:BF1"/>
    <mergeCell ref="B4:Y4"/>
    <mergeCell ref="Z4:BF4"/>
    <mergeCell ref="B5:Y5"/>
    <mergeCell ref="Z5:BF5"/>
    <mergeCell ref="B39:F39"/>
    <mergeCell ref="G39:AC39"/>
    <mergeCell ref="AD39:AJ39"/>
    <mergeCell ref="AK39:AQ39"/>
    <mergeCell ref="AR39:AX39"/>
    <mergeCell ref="AY39:BE39"/>
    <mergeCell ref="BF39:BL39"/>
    <mergeCell ref="B24:F24"/>
    <mergeCell ref="G24:AC24"/>
    <mergeCell ref="AD24:AJ24"/>
    <mergeCell ref="AK24:AQ24"/>
    <mergeCell ref="AR24:AX24"/>
    <mergeCell ref="B37:F37"/>
    <mergeCell ref="G37:AC37"/>
    <mergeCell ref="AD37:AJ37"/>
    <mergeCell ref="AK37:AQ37"/>
    <mergeCell ref="AR37:AX37"/>
    <mergeCell ref="AY37:BE37"/>
    <mergeCell ref="BF37:BL37"/>
    <mergeCell ref="AD22:AJ22"/>
    <mergeCell ref="AK22:AQ22"/>
    <mergeCell ref="AR22:AX22"/>
    <mergeCell ref="AY22:BE22"/>
    <mergeCell ref="B15:Y15"/>
    <mergeCell ref="Z15:BF15"/>
    <mergeCell ref="B19:F22"/>
    <mergeCell ref="G19:AC22"/>
    <mergeCell ref="B40:F40"/>
    <mergeCell ref="G40:AC40"/>
    <mergeCell ref="AD40:AJ40"/>
    <mergeCell ref="AK40:AQ40"/>
    <mergeCell ref="AR40:AX40"/>
    <mergeCell ref="AY40:BE40"/>
    <mergeCell ref="BF40:BL40"/>
    <mergeCell ref="B36:F36"/>
    <mergeCell ref="G36:AC36"/>
    <mergeCell ref="AD36:AJ36"/>
    <mergeCell ref="AK36:AQ36"/>
    <mergeCell ref="AR36:AX36"/>
    <mergeCell ref="AY36:BE36"/>
    <mergeCell ref="BF36:BL36"/>
    <mergeCell ref="AD19:AQ21"/>
    <mergeCell ref="AR19:BE21"/>
    <mergeCell ref="B12:Y12"/>
    <mergeCell ref="Z12:BF12"/>
    <mergeCell ref="B13:Y13"/>
    <mergeCell ref="Z13:BF13"/>
    <mergeCell ref="B14:Y14"/>
    <mergeCell ref="Z14:BF14"/>
    <mergeCell ref="B6:Y6"/>
    <mergeCell ref="Z6:BF6"/>
    <mergeCell ref="B7:Y7"/>
    <mergeCell ref="Z7:BF7"/>
    <mergeCell ref="B11:Y11"/>
    <mergeCell ref="Z11:BF11"/>
    <mergeCell ref="B8:Y8"/>
    <mergeCell ref="Z8:BF8"/>
    <mergeCell ref="BF19:BL22"/>
    <mergeCell ref="BF26:BL26"/>
    <mergeCell ref="B38:F38"/>
    <mergeCell ref="G38:AC38"/>
    <mergeCell ref="AD38:AJ38"/>
    <mergeCell ref="AK38:AQ38"/>
    <mergeCell ref="AR38:AX38"/>
    <mergeCell ref="AY38:BE38"/>
    <mergeCell ref="B26:F26"/>
    <mergeCell ref="G26:AC26"/>
    <mergeCell ref="AD26:AJ26"/>
    <mergeCell ref="AK26:AQ26"/>
    <mergeCell ref="AR26:AX26"/>
    <mergeCell ref="AY26:BE26"/>
    <mergeCell ref="BF38:BL38"/>
    <mergeCell ref="B32:F32"/>
    <mergeCell ref="G32:AC32"/>
    <mergeCell ref="AD32:AJ32"/>
    <mergeCell ref="AK32:AQ32"/>
    <mergeCell ref="AR32:AX32"/>
    <mergeCell ref="AY32:BE32"/>
    <mergeCell ref="BF32:BL32"/>
    <mergeCell ref="BF34:BL34"/>
    <mergeCell ref="B33:F33"/>
    <mergeCell ref="B45:AC45"/>
    <mergeCell ref="AD45:AQ45"/>
    <mergeCell ref="AR45:AX45"/>
    <mergeCell ref="AY45:BE45"/>
    <mergeCell ref="BF45:BL45"/>
    <mergeCell ref="B35:F35"/>
    <mergeCell ref="G35:AC35"/>
    <mergeCell ref="AD35:AJ35"/>
    <mergeCell ref="AK35:AQ35"/>
    <mergeCell ref="AR35:AX35"/>
    <mergeCell ref="AY35:BE35"/>
    <mergeCell ref="BF35:BL35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AR41:AX41"/>
    <mergeCell ref="BN50:BW50"/>
    <mergeCell ref="BX50:CG50"/>
    <mergeCell ref="CH50:CQ50"/>
    <mergeCell ref="B51:F51"/>
    <mergeCell ref="G51:Y51"/>
    <mergeCell ref="Z51:AI51"/>
    <mergeCell ref="AJ51:AS51"/>
    <mergeCell ref="AT51:BC51"/>
    <mergeCell ref="BD51:BM51"/>
    <mergeCell ref="BN51:BW51"/>
    <mergeCell ref="B48:F50"/>
    <mergeCell ref="G48:Y50"/>
    <mergeCell ref="Z48:BM48"/>
    <mergeCell ref="BN48:CQ49"/>
    <mergeCell ref="Z49:AS49"/>
    <mergeCell ref="AT49:BM49"/>
    <mergeCell ref="Z50:AI50"/>
    <mergeCell ref="AJ50:AS50"/>
    <mergeCell ref="AT50:BC50"/>
    <mergeCell ref="BD50:BM50"/>
    <mergeCell ref="BX51:CG51"/>
    <mergeCell ref="CH51:CQ51"/>
    <mergeCell ref="B52:F52"/>
    <mergeCell ref="G52:Y52"/>
    <mergeCell ref="Z52:AI52"/>
    <mergeCell ref="AJ52:AS52"/>
    <mergeCell ref="AT52:BC52"/>
    <mergeCell ref="BD52:BM52"/>
    <mergeCell ref="BN52:BW52"/>
    <mergeCell ref="BX52:CG52"/>
    <mergeCell ref="BD56:BM56"/>
    <mergeCell ref="B54:F54"/>
    <mergeCell ref="G54:Y54"/>
    <mergeCell ref="Z54:AI54"/>
    <mergeCell ref="AJ54:AS54"/>
    <mergeCell ref="AT54:BC54"/>
    <mergeCell ref="BD54:BM54"/>
    <mergeCell ref="G55:Y55"/>
    <mergeCell ref="Z55:AI55"/>
    <mergeCell ref="AJ55:AS55"/>
    <mergeCell ref="AT55:BC55"/>
    <mergeCell ref="BD55:BM55"/>
    <mergeCell ref="CH52:CQ52"/>
    <mergeCell ref="B53:F53"/>
    <mergeCell ref="G53:Y53"/>
    <mergeCell ref="Z53:AI53"/>
    <mergeCell ref="AJ53:AS53"/>
    <mergeCell ref="AT53:BC53"/>
    <mergeCell ref="BD53:BM53"/>
    <mergeCell ref="B70:J70"/>
    <mergeCell ref="K70:O70"/>
    <mergeCell ref="B69:J69"/>
    <mergeCell ref="K69:O69"/>
    <mergeCell ref="B68:J68"/>
    <mergeCell ref="K68:O68"/>
    <mergeCell ref="B67:J67"/>
    <mergeCell ref="K67:O67"/>
    <mergeCell ref="B65:J66"/>
    <mergeCell ref="K65:O66"/>
    <mergeCell ref="BX53:CG56"/>
    <mergeCell ref="CH53:CQ56"/>
    <mergeCell ref="P65:AQ65"/>
    <mergeCell ref="P66:AC66"/>
    <mergeCell ref="AD66:AQ66"/>
    <mergeCell ref="B64:AQ64"/>
    <mergeCell ref="B55:F55"/>
    <mergeCell ref="AD79:AQ79"/>
    <mergeCell ref="AR79:BE79"/>
    <mergeCell ref="AD80:AJ80"/>
    <mergeCell ref="AK80:AQ80"/>
    <mergeCell ref="AR80:AX80"/>
    <mergeCell ref="AY80:BE80"/>
    <mergeCell ref="B74:CU74"/>
    <mergeCell ref="B75:CU75"/>
    <mergeCell ref="B78:G80"/>
    <mergeCell ref="H78:AC80"/>
    <mergeCell ref="AD78:BE78"/>
    <mergeCell ref="BF78:BL80"/>
    <mergeCell ref="BM78:BS80"/>
    <mergeCell ref="BT78:CF80"/>
    <mergeCell ref="CG78:CS80"/>
    <mergeCell ref="BF81:BL81"/>
    <mergeCell ref="BM81:BS81"/>
    <mergeCell ref="BT81:CF81"/>
    <mergeCell ref="CG81:CS81"/>
    <mergeCell ref="B82:G82"/>
    <mergeCell ref="H82:AC82"/>
    <mergeCell ref="AD82:AJ82"/>
    <mergeCell ref="AK82:AQ82"/>
    <mergeCell ref="AR82:AX82"/>
    <mergeCell ref="AY82:BE82"/>
    <mergeCell ref="B81:G81"/>
    <mergeCell ref="H81:AC81"/>
    <mergeCell ref="AD81:AJ81"/>
    <mergeCell ref="AK81:AQ81"/>
    <mergeCell ref="AR81:AX81"/>
    <mergeCell ref="AY81:BE81"/>
    <mergeCell ref="BF82:BL82"/>
    <mergeCell ref="BM82:BS82"/>
    <mergeCell ref="BT82:CF82"/>
    <mergeCell ref="CG82:CS82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BT89:CF89"/>
    <mergeCell ref="CG87:CS87"/>
    <mergeCell ref="B88:G88"/>
    <mergeCell ref="H88:AC88"/>
    <mergeCell ref="AD88:AJ88"/>
    <mergeCell ref="AK88:AQ88"/>
    <mergeCell ref="AR88:AX88"/>
    <mergeCell ref="AY88:BE88"/>
    <mergeCell ref="BF88:BL88"/>
    <mergeCell ref="BM88:BS88"/>
    <mergeCell ref="BT88:CF88"/>
    <mergeCell ref="CG88:CS88"/>
    <mergeCell ref="B87:G87"/>
    <mergeCell ref="H87:AC87"/>
    <mergeCell ref="AD87:AJ87"/>
    <mergeCell ref="AK87:AQ87"/>
    <mergeCell ref="AR87:AX87"/>
    <mergeCell ref="AY87:BE87"/>
    <mergeCell ref="BF87:BL87"/>
    <mergeCell ref="BM87:BS87"/>
    <mergeCell ref="BT87:CF87"/>
    <mergeCell ref="AR91:AX91"/>
    <mergeCell ref="AY91:BE91"/>
    <mergeCell ref="BF91:BL91"/>
    <mergeCell ref="BM91:BS91"/>
    <mergeCell ref="BT91:CF91"/>
    <mergeCell ref="CG89:CS89"/>
    <mergeCell ref="B90:G90"/>
    <mergeCell ref="H90:AC90"/>
    <mergeCell ref="AD90:AJ90"/>
    <mergeCell ref="AK90:AQ90"/>
    <mergeCell ref="AR90:AX90"/>
    <mergeCell ref="AY90:BE90"/>
    <mergeCell ref="BF90:BL90"/>
    <mergeCell ref="BM90:BS90"/>
    <mergeCell ref="BT90:CF90"/>
    <mergeCell ref="CG90:CS90"/>
    <mergeCell ref="B89:G89"/>
    <mergeCell ref="H89:AC89"/>
    <mergeCell ref="AD89:AJ89"/>
    <mergeCell ref="AK89:AQ89"/>
    <mergeCell ref="AR89:AX89"/>
    <mergeCell ref="AY89:BE89"/>
    <mergeCell ref="BF89:BL89"/>
    <mergeCell ref="BM89:BS89"/>
    <mergeCell ref="CG91:CS91"/>
    <mergeCell ref="B92:G92"/>
    <mergeCell ref="H92:AC92"/>
    <mergeCell ref="AD92:AJ92"/>
    <mergeCell ref="AK92:AQ92"/>
    <mergeCell ref="AR92:AX92"/>
    <mergeCell ref="AY92:BE92"/>
    <mergeCell ref="AK94:AQ94"/>
    <mergeCell ref="AR94:AX94"/>
    <mergeCell ref="AY94:BE94"/>
    <mergeCell ref="BF92:BL92"/>
    <mergeCell ref="BM92:BS92"/>
    <mergeCell ref="BT92:CF92"/>
    <mergeCell ref="CG92:CS92"/>
    <mergeCell ref="B93:G93"/>
    <mergeCell ref="H93:AC93"/>
    <mergeCell ref="AD93:AJ93"/>
    <mergeCell ref="AK93:AQ93"/>
    <mergeCell ref="AR93:AX93"/>
    <mergeCell ref="AY93:BE93"/>
    <mergeCell ref="B91:G91"/>
    <mergeCell ref="H91:AC91"/>
    <mergeCell ref="AD91:AJ91"/>
    <mergeCell ref="AK91:AQ91"/>
    <mergeCell ref="B134:CU136"/>
    <mergeCell ref="B97:CU97"/>
    <mergeCell ref="B98:CS98"/>
    <mergeCell ref="B133:CU133"/>
    <mergeCell ref="BF94:BL94"/>
    <mergeCell ref="BM94:BS94"/>
    <mergeCell ref="BT94:CF94"/>
    <mergeCell ref="CG94:CS94"/>
    <mergeCell ref="BF93:BL93"/>
    <mergeCell ref="BM93:BS93"/>
    <mergeCell ref="BT93:CF93"/>
    <mergeCell ref="CG93:CS93"/>
    <mergeCell ref="B94:G94"/>
    <mergeCell ref="H94:AC94"/>
    <mergeCell ref="AD94:AJ94"/>
    <mergeCell ref="G33:AC33"/>
    <mergeCell ref="AD33:AJ33"/>
    <mergeCell ref="AK33:AQ33"/>
    <mergeCell ref="AR33:AX33"/>
    <mergeCell ref="AY33:BE33"/>
    <mergeCell ref="BF33:BL33"/>
    <mergeCell ref="B34:F34"/>
    <mergeCell ref="G34:AC34"/>
    <mergeCell ref="AD34:AJ34"/>
    <mergeCell ref="AK34:AQ34"/>
    <mergeCell ref="AR34:AX34"/>
    <mergeCell ref="AY34:BE34"/>
    <mergeCell ref="B31:F31"/>
    <mergeCell ref="G31:AC31"/>
    <mergeCell ref="AD31:AJ31"/>
    <mergeCell ref="AK31:AQ31"/>
    <mergeCell ref="AR31:AX31"/>
    <mergeCell ref="AY31:BE31"/>
    <mergeCell ref="BF31:BL31"/>
    <mergeCell ref="AK29:AQ29"/>
    <mergeCell ref="AR29:AX29"/>
    <mergeCell ref="AY29:BE29"/>
    <mergeCell ref="BF29:BL29"/>
    <mergeCell ref="B30:F30"/>
    <mergeCell ref="G30:AC30"/>
    <mergeCell ref="AD30:AJ30"/>
    <mergeCell ref="AK30:AQ30"/>
    <mergeCell ref="AR30:AX30"/>
    <mergeCell ref="AY30:BE30"/>
    <mergeCell ref="BF30:BL30"/>
    <mergeCell ref="B29:F29"/>
    <mergeCell ref="G29:AC29"/>
    <mergeCell ref="AD29:AJ29"/>
    <mergeCell ref="B28:F28"/>
    <mergeCell ref="G28:AC28"/>
    <mergeCell ref="AD28:AJ28"/>
    <mergeCell ref="AK28:AQ28"/>
    <mergeCell ref="AR28:AX28"/>
    <mergeCell ref="AY28:BE28"/>
    <mergeCell ref="BF28:BL28"/>
    <mergeCell ref="B27:F27"/>
    <mergeCell ref="G27:AC27"/>
    <mergeCell ref="AD27:AJ27"/>
    <mergeCell ref="AK27:AQ27"/>
    <mergeCell ref="AR27:AX27"/>
    <mergeCell ref="AY27:BE27"/>
    <mergeCell ref="BF27:BL27"/>
    <mergeCell ref="B25:F25"/>
    <mergeCell ref="G25:AC25"/>
    <mergeCell ref="AD25:AJ25"/>
    <mergeCell ref="AK25:AQ25"/>
    <mergeCell ref="AR25:AX25"/>
    <mergeCell ref="AY25:BE25"/>
    <mergeCell ref="BF25:BL25"/>
    <mergeCell ref="B23:F23"/>
    <mergeCell ref="G23:AC23"/>
    <mergeCell ref="AD23:AJ23"/>
    <mergeCell ref="AK23:AQ23"/>
    <mergeCell ref="AR23:AX23"/>
    <mergeCell ref="AY23:BE23"/>
    <mergeCell ref="BF23:BL23"/>
    <mergeCell ref="AY24:BE24"/>
    <mergeCell ref="BF24:BL24"/>
    <mergeCell ref="P67:AC67"/>
    <mergeCell ref="P68:AC68"/>
    <mergeCell ref="P69:AC69"/>
    <mergeCell ref="P70:AC70"/>
    <mergeCell ref="AD67:AQ67"/>
    <mergeCell ref="AD68:AQ68"/>
    <mergeCell ref="AD69:AQ69"/>
    <mergeCell ref="AD70:AQ70"/>
    <mergeCell ref="BN53:BW56"/>
    <mergeCell ref="B59:CU59"/>
    <mergeCell ref="B56:F56"/>
    <mergeCell ref="G56:Y56"/>
    <mergeCell ref="Z56:AI56"/>
    <mergeCell ref="AJ56:AS56"/>
    <mergeCell ref="AT56:BC56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130"/>
  <sheetViews>
    <sheetView tabSelected="1" topLeftCell="A73" zoomScale="80" zoomScaleNormal="80" workbookViewId="0">
      <selection activeCell="DT70" sqref="DT70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44" width="1.7109375" style="3"/>
    <col min="45" max="45" width="1.7109375" style="3" customWidth="1"/>
    <col min="46" max="56" width="1.7109375" style="3"/>
    <col min="57" max="57" width="1.7109375" style="3" customWidth="1"/>
    <col min="58" max="79" width="1.7109375" style="3"/>
    <col min="80" max="80" width="1.85546875" style="3" customWidth="1"/>
    <col min="81" max="81" width="8.5703125" style="3" bestFit="1" customWidth="1"/>
    <col min="82" max="123" width="1.7109375" style="3"/>
    <col min="124" max="124" width="16.85546875" style="3" customWidth="1"/>
    <col min="125" max="16384" width="1.7109375" style="3"/>
  </cols>
  <sheetData>
    <row r="1" spans="1:58" s="8" customFormat="1" ht="20.25" x14ac:dyDescent="0.3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4"/>
      <c r="AZ1" s="194"/>
      <c r="BA1" s="194"/>
      <c r="BB1" s="194"/>
      <c r="BC1" s="194"/>
      <c r="BD1" s="194"/>
      <c r="BE1" s="194"/>
      <c r="BF1" s="194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152.25" customHeight="1" x14ac:dyDescent="0.25">
      <c r="A4" s="13" t="s">
        <v>3</v>
      </c>
      <c r="B4" s="195" t="s">
        <v>4</v>
      </c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 t="s">
        <v>238</v>
      </c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</row>
    <row r="5" spans="1:58" ht="21.75" customHeight="1" x14ac:dyDescent="0.25">
      <c r="A5" s="13" t="s">
        <v>5</v>
      </c>
      <c r="B5" s="196" t="s">
        <v>6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5" t="s">
        <v>184</v>
      </c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95"/>
      <c r="AX5" s="195"/>
      <c r="AY5" s="195"/>
      <c r="AZ5" s="195"/>
      <c r="BA5" s="195"/>
      <c r="BB5" s="195"/>
      <c r="BC5" s="195"/>
      <c r="BD5" s="195"/>
      <c r="BE5" s="195"/>
      <c r="BF5" s="195"/>
    </row>
    <row r="6" spans="1:58" ht="30" customHeight="1" x14ac:dyDescent="0.25">
      <c r="A6" s="13" t="s">
        <v>7</v>
      </c>
      <c r="B6" s="192" t="s">
        <v>9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3" t="s">
        <v>190</v>
      </c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</row>
    <row r="7" spans="1:58" ht="32.25" customHeight="1" x14ac:dyDescent="0.25">
      <c r="A7" s="13" t="s">
        <v>8</v>
      </c>
      <c r="B7" s="192" t="s">
        <v>11</v>
      </c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3" t="str">
        <f>Z6</f>
        <v>г. Нижневартовск, Ханты-Мансийский автономный округ-Югра</v>
      </c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</row>
    <row r="8" spans="1:58" ht="109.5" customHeight="1" x14ac:dyDescent="0.25">
      <c r="A8" s="13" t="s">
        <v>10</v>
      </c>
      <c r="B8" s="192" t="s">
        <v>181</v>
      </c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3" t="s">
        <v>182</v>
      </c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192" t="s">
        <v>15</v>
      </c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 t="s">
        <v>99</v>
      </c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</row>
    <row r="12" spans="1:58" ht="165" customHeight="1" x14ac:dyDescent="0.25">
      <c r="A12" s="15" t="s">
        <v>16</v>
      </c>
      <c r="B12" s="192" t="s">
        <v>17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 t="s">
        <v>200</v>
      </c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  <c r="AW12" s="192"/>
      <c r="AX12" s="192"/>
      <c r="AY12" s="192"/>
      <c r="AZ12" s="192"/>
      <c r="BA12" s="192"/>
      <c r="BB12" s="192"/>
      <c r="BC12" s="192"/>
      <c r="BD12" s="192"/>
      <c r="BE12" s="192"/>
      <c r="BF12" s="192"/>
    </row>
    <row r="13" spans="1:58" ht="15" customHeight="1" x14ac:dyDescent="0.25">
      <c r="A13" s="15" t="s">
        <v>18</v>
      </c>
      <c r="B13" s="192" t="s">
        <v>19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3" t="s">
        <v>63</v>
      </c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</row>
    <row r="14" spans="1:58" ht="15" customHeight="1" x14ac:dyDescent="0.25">
      <c r="A14" s="15" t="s">
        <v>20</v>
      </c>
      <c r="B14" s="192" t="s">
        <v>21</v>
      </c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3" t="s">
        <v>147</v>
      </c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</row>
    <row r="15" spans="1:58" ht="15" customHeight="1" x14ac:dyDescent="0.25">
      <c r="A15" s="15" t="s">
        <v>23</v>
      </c>
      <c r="B15" s="192" t="s">
        <v>24</v>
      </c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3" t="s">
        <v>100</v>
      </c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</row>
    <row r="17" spans="1:99" x14ac:dyDescent="0.25">
      <c r="A17" s="16" t="s">
        <v>25</v>
      </c>
      <c r="B17" s="17" t="s">
        <v>26</v>
      </c>
    </row>
    <row r="19" spans="1:99" ht="15" customHeight="1" x14ac:dyDescent="0.25">
      <c r="B19" s="137" t="s">
        <v>27</v>
      </c>
      <c r="C19" s="137"/>
      <c r="D19" s="137"/>
      <c r="E19" s="137"/>
      <c r="F19" s="137"/>
      <c r="G19" s="137" t="s">
        <v>28</v>
      </c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69" t="s">
        <v>29</v>
      </c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139" t="s">
        <v>30</v>
      </c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1"/>
      <c r="BF19" s="139" t="s">
        <v>31</v>
      </c>
      <c r="BG19" s="140"/>
      <c r="BH19" s="140"/>
      <c r="BI19" s="140"/>
      <c r="BJ19" s="140"/>
      <c r="BK19" s="140"/>
      <c r="BL19" s="140"/>
      <c r="BM19" s="69" t="s">
        <v>242</v>
      </c>
      <c r="BN19" s="69"/>
      <c r="BO19" s="69"/>
      <c r="BP19" s="69"/>
      <c r="BQ19" s="69"/>
      <c r="BR19" s="69"/>
      <c r="BS19" s="69"/>
      <c r="BT19" s="69"/>
      <c r="BU19" s="69"/>
      <c r="BV19" s="69"/>
      <c r="BW19" s="69"/>
      <c r="BX19" s="69"/>
      <c r="BY19" s="69"/>
      <c r="BZ19" s="69"/>
      <c r="CA19" s="69"/>
      <c r="CB19" s="69"/>
      <c r="CC19" s="69"/>
      <c r="CD19" s="69"/>
      <c r="CE19" s="69"/>
      <c r="CF19" s="69"/>
      <c r="CG19" s="69"/>
      <c r="CH19" s="69"/>
      <c r="CI19" s="69"/>
      <c r="CJ19" s="69"/>
      <c r="CK19" s="69"/>
      <c r="CL19" s="69"/>
      <c r="CM19" s="69"/>
      <c r="CN19" s="69"/>
      <c r="CO19" s="69"/>
      <c r="CP19" s="69"/>
      <c r="CQ19" s="69"/>
      <c r="CR19" s="69"/>
      <c r="CS19" s="69"/>
      <c r="CT19" s="69"/>
      <c r="CU19" s="69"/>
    </row>
    <row r="20" spans="1:99" ht="15" customHeight="1" x14ac:dyDescent="0.25"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142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4"/>
      <c r="BF20" s="142"/>
      <c r="BG20" s="143"/>
      <c r="BH20" s="143"/>
      <c r="BI20" s="143"/>
      <c r="BJ20" s="143"/>
      <c r="BK20" s="143"/>
      <c r="BL20" s="143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</row>
    <row r="21" spans="1:99" ht="15" customHeight="1" x14ac:dyDescent="0.25"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145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7"/>
      <c r="BF21" s="142"/>
      <c r="BG21" s="143"/>
      <c r="BH21" s="143"/>
      <c r="BI21" s="143"/>
      <c r="BJ21" s="143"/>
      <c r="BK21" s="143"/>
      <c r="BL21" s="143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</row>
    <row r="22" spans="1:99" ht="15" customHeight="1" x14ac:dyDescent="0.25"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69" t="s">
        <v>32</v>
      </c>
      <c r="AE22" s="69"/>
      <c r="AF22" s="69"/>
      <c r="AG22" s="69"/>
      <c r="AH22" s="69"/>
      <c r="AI22" s="69"/>
      <c r="AJ22" s="69"/>
      <c r="AK22" s="69" t="s">
        <v>33</v>
      </c>
      <c r="AL22" s="69"/>
      <c r="AM22" s="69"/>
      <c r="AN22" s="69"/>
      <c r="AO22" s="69"/>
      <c r="AP22" s="69"/>
      <c r="AQ22" s="69"/>
      <c r="AR22" s="70" t="s">
        <v>34</v>
      </c>
      <c r="AS22" s="71"/>
      <c r="AT22" s="71"/>
      <c r="AU22" s="71"/>
      <c r="AV22" s="71"/>
      <c r="AW22" s="71"/>
      <c r="AX22" s="72"/>
      <c r="AY22" s="70" t="s">
        <v>35</v>
      </c>
      <c r="AZ22" s="71"/>
      <c r="BA22" s="71"/>
      <c r="BB22" s="71"/>
      <c r="BC22" s="71"/>
      <c r="BD22" s="71"/>
      <c r="BE22" s="72"/>
      <c r="BF22" s="145"/>
      <c r="BG22" s="146"/>
      <c r="BH22" s="146"/>
      <c r="BI22" s="146"/>
      <c r="BJ22" s="146"/>
      <c r="BK22" s="146"/>
      <c r="BL22" s="146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69"/>
      <c r="CA22" s="69"/>
      <c r="CB22" s="69"/>
      <c r="CC22" s="69"/>
      <c r="CD22" s="69"/>
      <c r="CE22" s="69"/>
      <c r="CF22" s="69"/>
      <c r="CG22" s="69"/>
      <c r="CH22" s="69"/>
      <c r="CI22" s="69"/>
      <c r="CJ22" s="69"/>
      <c r="CK22" s="69"/>
      <c r="CL22" s="69"/>
      <c r="CM22" s="69"/>
      <c r="CN22" s="69"/>
      <c r="CO22" s="69"/>
      <c r="CP22" s="69"/>
      <c r="CQ22" s="69"/>
      <c r="CR22" s="69"/>
      <c r="CS22" s="69"/>
      <c r="CT22" s="69"/>
      <c r="CU22" s="69"/>
    </row>
    <row r="23" spans="1:99" s="18" customFormat="1" ht="101.25" customHeight="1" x14ac:dyDescent="0.25">
      <c r="A23" s="9"/>
      <c r="B23" s="235">
        <v>1</v>
      </c>
      <c r="C23" s="235"/>
      <c r="D23" s="235"/>
      <c r="E23" s="235"/>
      <c r="F23" s="235"/>
      <c r="G23" s="76" t="s">
        <v>199</v>
      </c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8"/>
      <c r="AD23" s="79">
        <v>2023</v>
      </c>
      <c r="AE23" s="79"/>
      <c r="AF23" s="79"/>
      <c r="AG23" s="79"/>
      <c r="AH23" s="79"/>
      <c r="AI23" s="79"/>
      <c r="AJ23" s="79"/>
      <c r="AK23" s="79">
        <v>2025</v>
      </c>
      <c r="AL23" s="79"/>
      <c r="AM23" s="79"/>
      <c r="AN23" s="79"/>
      <c r="AO23" s="79"/>
      <c r="AP23" s="79"/>
      <c r="AQ23" s="79"/>
      <c r="AR23" s="80">
        <v>1</v>
      </c>
      <c r="AS23" s="81"/>
      <c r="AT23" s="81"/>
      <c r="AU23" s="81"/>
      <c r="AV23" s="81"/>
      <c r="AW23" s="81"/>
      <c r="AX23" s="82"/>
      <c r="AY23" s="80"/>
      <c r="AZ23" s="81"/>
      <c r="BA23" s="81"/>
      <c r="BB23" s="81"/>
      <c r="BC23" s="81"/>
      <c r="BD23" s="81"/>
      <c r="BE23" s="82"/>
      <c r="BF23" s="83"/>
      <c r="BG23" s="84"/>
      <c r="BH23" s="84"/>
      <c r="BI23" s="84"/>
      <c r="BJ23" s="84"/>
      <c r="BK23" s="84"/>
      <c r="BL23" s="84"/>
      <c r="BM23" s="242" t="s">
        <v>243</v>
      </c>
      <c r="BN23" s="242"/>
      <c r="BO23" s="242"/>
      <c r="BP23" s="242"/>
      <c r="BQ23" s="242"/>
      <c r="BR23" s="242"/>
      <c r="BS23" s="242"/>
      <c r="BT23" s="242"/>
      <c r="BU23" s="242"/>
      <c r="BV23" s="242"/>
      <c r="BW23" s="242"/>
      <c r="BX23" s="242"/>
      <c r="BY23" s="242"/>
      <c r="BZ23" s="242"/>
      <c r="CA23" s="242"/>
      <c r="CB23" s="242"/>
      <c r="CC23" s="242"/>
      <c r="CD23" s="242"/>
      <c r="CE23" s="242"/>
      <c r="CF23" s="242"/>
      <c r="CG23" s="242"/>
      <c r="CH23" s="242"/>
      <c r="CI23" s="242"/>
      <c r="CJ23" s="242"/>
      <c r="CK23" s="242"/>
      <c r="CL23" s="242"/>
      <c r="CM23" s="242"/>
      <c r="CN23" s="242"/>
      <c r="CO23" s="242"/>
      <c r="CP23" s="242"/>
      <c r="CQ23" s="242"/>
      <c r="CR23" s="242"/>
      <c r="CS23" s="242"/>
      <c r="CT23" s="242"/>
      <c r="CU23" s="242"/>
    </row>
    <row r="24" spans="1:99" ht="20.25" customHeight="1" x14ac:dyDescent="0.25">
      <c r="B24" s="65"/>
      <c r="C24" s="65"/>
      <c r="D24" s="65"/>
      <c r="E24" s="65"/>
      <c r="F24" s="65"/>
      <c r="G24" s="66" t="s">
        <v>121</v>
      </c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8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70"/>
      <c r="AS24" s="71"/>
      <c r="AT24" s="71"/>
      <c r="AU24" s="71"/>
      <c r="AV24" s="71"/>
      <c r="AW24" s="71"/>
      <c r="AX24" s="72"/>
      <c r="AY24" s="70"/>
      <c r="AZ24" s="71"/>
      <c r="BA24" s="71"/>
      <c r="BB24" s="71"/>
      <c r="BC24" s="71"/>
      <c r="BD24" s="71"/>
      <c r="BE24" s="72"/>
      <c r="BF24" s="73"/>
      <c r="BG24" s="74"/>
      <c r="BH24" s="74"/>
      <c r="BI24" s="74"/>
      <c r="BJ24" s="74"/>
      <c r="BK24" s="74"/>
      <c r="BL24" s="74"/>
      <c r="BM24" s="242"/>
      <c r="BN24" s="242"/>
      <c r="BO24" s="242"/>
      <c r="BP24" s="242"/>
      <c r="BQ24" s="242"/>
      <c r="BR24" s="242"/>
      <c r="BS24" s="242"/>
      <c r="BT24" s="242"/>
      <c r="BU24" s="242"/>
      <c r="BV24" s="242"/>
      <c r="BW24" s="242"/>
      <c r="BX24" s="242"/>
      <c r="BY24" s="242"/>
      <c r="BZ24" s="242"/>
      <c r="CA24" s="242"/>
      <c r="CB24" s="242"/>
      <c r="CC24" s="242"/>
      <c r="CD24" s="242"/>
      <c r="CE24" s="242"/>
      <c r="CF24" s="242"/>
      <c r="CG24" s="242"/>
      <c r="CH24" s="242"/>
      <c r="CI24" s="242"/>
      <c r="CJ24" s="242"/>
      <c r="CK24" s="242"/>
      <c r="CL24" s="242"/>
      <c r="CM24" s="242"/>
      <c r="CN24" s="242"/>
      <c r="CO24" s="242"/>
      <c r="CP24" s="242"/>
      <c r="CQ24" s="242"/>
      <c r="CR24" s="242"/>
      <c r="CS24" s="242"/>
      <c r="CT24" s="242"/>
      <c r="CU24" s="242"/>
    </row>
    <row r="25" spans="1:99" s="20" customFormat="1" ht="30" customHeight="1" x14ac:dyDescent="0.25">
      <c r="A25" s="19"/>
      <c r="B25" s="94"/>
      <c r="C25" s="94"/>
      <c r="D25" s="94"/>
      <c r="E25" s="94"/>
      <c r="F25" s="94"/>
      <c r="G25" s="91" t="s">
        <v>216</v>
      </c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3"/>
      <c r="AD25" s="98"/>
      <c r="AE25" s="98"/>
      <c r="AF25" s="98"/>
      <c r="AG25" s="98"/>
      <c r="AH25" s="98"/>
      <c r="AI25" s="98"/>
      <c r="AJ25" s="98"/>
      <c r="AK25" s="98"/>
      <c r="AL25" s="98"/>
      <c r="AM25" s="98"/>
      <c r="AN25" s="98"/>
      <c r="AO25" s="98"/>
      <c r="AP25" s="98"/>
      <c r="AQ25" s="98"/>
      <c r="AR25" s="70">
        <v>1</v>
      </c>
      <c r="AS25" s="71"/>
      <c r="AT25" s="71"/>
      <c r="AU25" s="71"/>
      <c r="AV25" s="71"/>
      <c r="AW25" s="71"/>
      <c r="AX25" s="72"/>
      <c r="AY25" s="236">
        <v>1</v>
      </c>
      <c r="AZ25" s="237"/>
      <c r="BA25" s="237"/>
      <c r="BB25" s="237"/>
      <c r="BC25" s="237"/>
      <c r="BD25" s="237"/>
      <c r="BE25" s="238"/>
      <c r="BF25" s="70" t="s">
        <v>215</v>
      </c>
      <c r="BG25" s="71"/>
      <c r="BH25" s="71"/>
      <c r="BI25" s="71"/>
      <c r="BJ25" s="71"/>
      <c r="BK25" s="71"/>
      <c r="BL25" s="71"/>
      <c r="BM25" s="242"/>
      <c r="BN25" s="242"/>
      <c r="BO25" s="242"/>
      <c r="BP25" s="242"/>
      <c r="BQ25" s="242"/>
      <c r="BR25" s="242"/>
      <c r="BS25" s="242"/>
      <c r="BT25" s="242"/>
      <c r="BU25" s="242"/>
      <c r="BV25" s="242"/>
      <c r="BW25" s="242"/>
      <c r="BX25" s="242"/>
      <c r="BY25" s="242"/>
      <c r="BZ25" s="242"/>
      <c r="CA25" s="242"/>
      <c r="CB25" s="242"/>
      <c r="CC25" s="242"/>
      <c r="CD25" s="242"/>
      <c r="CE25" s="242"/>
      <c r="CF25" s="242"/>
      <c r="CG25" s="242"/>
      <c r="CH25" s="242"/>
      <c r="CI25" s="242"/>
      <c r="CJ25" s="242"/>
      <c r="CK25" s="242"/>
      <c r="CL25" s="242"/>
      <c r="CM25" s="242"/>
      <c r="CN25" s="242"/>
      <c r="CO25" s="242"/>
      <c r="CP25" s="242"/>
      <c r="CQ25" s="242"/>
      <c r="CR25" s="242"/>
      <c r="CS25" s="242"/>
      <c r="CT25" s="242"/>
      <c r="CU25" s="242"/>
    </row>
    <row r="26" spans="1:99" s="20" customFormat="1" ht="30" customHeight="1" x14ac:dyDescent="0.25">
      <c r="A26" s="19"/>
      <c r="B26" s="94"/>
      <c r="C26" s="94"/>
      <c r="D26" s="94"/>
      <c r="E26" s="94"/>
      <c r="F26" s="94"/>
      <c r="G26" s="91" t="s">
        <v>227</v>
      </c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3"/>
      <c r="AD26" s="98"/>
      <c r="AE26" s="98"/>
      <c r="AF26" s="98"/>
      <c r="AG26" s="98"/>
      <c r="AH26" s="98"/>
      <c r="AI26" s="98"/>
      <c r="AJ26" s="98"/>
      <c r="AK26" s="98"/>
      <c r="AL26" s="98"/>
      <c r="AM26" s="98"/>
      <c r="AN26" s="98"/>
      <c r="AO26" s="98"/>
      <c r="AP26" s="98"/>
      <c r="AQ26" s="98"/>
      <c r="AR26" s="70">
        <v>1</v>
      </c>
      <c r="AS26" s="71"/>
      <c r="AT26" s="71"/>
      <c r="AU26" s="71"/>
      <c r="AV26" s="71"/>
      <c r="AW26" s="71"/>
      <c r="AX26" s="72"/>
      <c r="AY26" s="236"/>
      <c r="AZ26" s="237"/>
      <c r="BA26" s="237"/>
      <c r="BB26" s="237"/>
      <c r="BC26" s="237"/>
      <c r="BD26" s="237"/>
      <c r="BE26" s="238"/>
      <c r="BF26" s="70" t="s">
        <v>206</v>
      </c>
      <c r="BG26" s="71"/>
      <c r="BH26" s="71"/>
      <c r="BI26" s="71"/>
      <c r="BJ26" s="71"/>
      <c r="BK26" s="71"/>
      <c r="BL26" s="71"/>
      <c r="BM26" s="242"/>
      <c r="BN26" s="242"/>
      <c r="BO26" s="242"/>
      <c r="BP26" s="242"/>
      <c r="BQ26" s="242"/>
      <c r="BR26" s="242"/>
      <c r="BS26" s="242"/>
      <c r="BT26" s="242"/>
      <c r="BU26" s="242"/>
      <c r="BV26" s="242"/>
      <c r="BW26" s="242"/>
      <c r="BX26" s="242"/>
      <c r="BY26" s="242"/>
      <c r="BZ26" s="242"/>
      <c r="CA26" s="242"/>
      <c r="CB26" s="242"/>
      <c r="CC26" s="242"/>
      <c r="CD26" s="242"/>
      <c r="CE26" s="242"/>
      <c r="CF26" s="242"/>
      <c r="CG26" s="242"/>
      <c r="CH26" s="242"/>
      <c r="CI26" s="242"/>
      <c r="CJ26" s="242"/>
      <c r="CK26" s="242"/>
      <c r="CL26" s="242"/>
      <c r="CM26" s="242"/>
      <c r="CN26" s="242"/>
      <c r="CO26" s="242"/>
      <c r="CP26" s="242"/>
      <c r="CQ26" s="242"/>
      <c r="CR26" s="242"/>
      <c r="CS26" s="242"/>
      <c r="CT26" s="242"/>
      <c r="CU26" s="242"/>
    </row>
    <row r="27" spans="1:99" s="18" customFormat="1" ht="331.5" customHeight="1" x14ac:dyDescent="0.25">
      <c r="A27" s="9"/>
      <c r="B27" s="235">
        <v>2</v>
      </c>
      <c r="C27" s="235"/>
      <c r="D27" s="235"/>
      <c r="E27" s="235"/>
      <c r="F27" s="235"/>
      <c r="G27" s="76" t="s">
        <v>239</v>
      </c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8"/>
      <c r="AD27" s="79">
        <v>2021</v>
      </c>
      <c r="AE27" s="79"/>
      <c r="AF27" s="79"/>
      <c r="AG27" s="79"/>
      <c r="AH27" s="79"/>
      <c r="AI27" s="79"/>
      <c r="AJ27" s="79"/>
      <c r="AK27" s="79">
        <v>2022</v>
      </c>
      <c r="AL27" s="79"/>
      <c r="AM27" s="79"/>
      <c r="AN27" s="79"/>
      <c r="AO27" s="79"/>
      <c r="AP27" s="79"/>
      <c r="AQ27" s="79"/>
      <c r="AR27" s="80">
        <v>1</v>
      </c>
      <c r="AS27" s="81"/>
      <c r="AT27" s="81"/>
      <c r="AU27" s="81"/>
      <c r="AV27" s="81"/>
      <c r="AW27" s="81"/>
      <c r="AX27" s="82"/>
      <c r="AY27" s="80">
        <v>1</v>
      </c>
      <c r="AZ27" s="81"/>
      <c r="BA27" s="81"/>
      <c r="BB27" s="81"/>
      <c r="BC27" s="81"/>
      <c r="BD27" s="81"/>
      <c r="BE27" s="82"/>
      <c r="BF27" s="80" t="s">
        <v>68</v>
      </c>
      <c r="BG27" s="81"/>
      <c r="BH27" s="81"/>
      <c r="BI27" s="81"/>
      <c r="BJ27" s="81"/>
      <c r="BK27" s="81"/>
      <c r="BL27" s="81"/>
      <c r="BM27" s="243" t="s">
        <v>251</v>
      </c>
      <c r="BN27" s="243"/>
      <c r="BO27" s="243"/>
      <c r="BP27" s="243"/>
      <c r="BQ27" s="243"/>
      <c r="BR27" s="243"/>
      <c r="BS27" s="243"/>
      <c r="BT27" s="243"/>
      <c r="BU27" s="243"/>
      <c r="BV27" s="243"/>
      <c r="BW27" s="243"/>
      <c r="BX27" s="243"/>
      <c r="BY27" s="243"/>
      <c r="BZ27" s="243"/>
      <c r="CA27" s="243"/>
      <c r="CB27" s="243"/>
      <c r="CC27" s="243"/>
      <c r="CD27" s="243"/>
      <c r="CE27" s="243"/>
      <c r="CF27" s="243"/>
      <c r="CG27" s="243"/>
      <c r="CH27" s="243"/>
      <c r="CI27" s="243"/>
      <c r="CJ27" s="243"/>
      <c r="CK27" s="243"/>
      <c r="CL27" s="243"/>
      <c r="CM27" s="243"/>
      <c r="CN27" s="243"/>
      <c r="CO27" s="243"/>
      <c r="CP27" s="243"/>
      <c r="CQ27" s="243"/>
      <c r="CR27" s="243"/>
      <c r="CS27" s="243"/>
      <c r="CT27" s="243"/>
      <c r="CU27" s="243"/>
    </row>
    <row r="28" spans="1:99" s="18" customFormat="1" ht="115.5" customHeight="1" x14ac:dyDescent="0.25">
      <c r="A28" s="9"/>
      <c r="B28" s="235">
        <v>3</v>
      </c>
      <c r="C28" s="235"/>
      <c r="D28" s="235"/>
      <c r="E28" s="235"/>
      <c r="F28" s="235"/>
      <c r="G28" s="76" t="s">
        <v>228</v>
      </c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8"/>
      <c r="AD28" s="79">
        <v>2025</v>
      </c>
      <c r="AE28" s="79"/>
      <c r="AF28" s="79"/>
      <c r="AG28" s="79"/>
      <c r="AH28" s="79"/>
      <c r="AI28" s="79"/>
      <c r="AJ28" s="79"/>
      <c r="AK28" s="79">
        <v>2025</v>
      </c>
      <c r="AL28" s="79"/>
      <c r="AM28" s="79"/>
      <c r="AN28" s="79"/>
      <c r="AO28" s="79"/>
      <c r="AP28" s="79"/>
      <c r="AQ28" s="79"/>
      <c r="AR28" s="80">
        <v>2</v>
      </c>
      <c r="AS28" s="81"/>
      <c r="AT28" s="81"/>
      <c r="AU28" s="81"/>
      <c r="AV28" s="81"/>
      <c r="AW28" s="81"/>
      <c r="AX28" s="82"/>
      <c r="AY28" s="80"/>
      <c r="AZ28" s="81"/>
      <c r="BA28" s="81"/>
      <c r="BB28" s="81"/>
      <c r="BC28" s="81"/>
      <c r="BD28" s="81"/>
      <c r="BE28" s="82"/>
      <c r="BF28" s="80" t="s">
        <v>68</v>
      </c>
      <c r="BG28" s="81"/>
      <c r="BH28" s="81"/>
      <c r="BI28" s="81"/>
      <c r="BJ28" s="81"/>
      <c r="BK28" s="81"/>
      <c r="BL28" s="81"/>
      <c r="BM28" s="243" t="s">
        <v>244</v>
      </c>
      <c r="BN28" s="243"/>
      <c r="BO28" s="243"/>
      <c r="BP28" s="243"/>
      <c r="BQ28" s="243"/>
      <c r="BR28" s="243"/>
      <c r="BS28" s="243"/>
      <c r="BT28" s="243"/>
      <c r="BU28" s="243"/>
      <c r="BV28" s="243"/>
      <c r="BW28" s="243"/>
      <c r="BX28" s="243"/>
      <c r="BY28" s="243"/>
      <c r="BZ28" s="243"/>
      <c r="CA28" s="243"/>
      <c r="CB28" s="243"/>
      <c r="CC28" s="243"/>
      <c r="CD28" s="243"/>
      <c r="CE28" s="243"/>
      <c r="CF28" s="243"/>
      <c r="CG28" s="243"/>
      <c r="CH28" s="243"/>
      <c r="CI28" s="243"/>
      <c r="CJ28" s="243"/>
      <c r="CK28" s="243"/>
      <c r="CL28" s="243"/>
      <c r="CM28" s="243"/>
      <c r="CN28" s="243"/>
      <c r="CO28" s="243"/>
      <c r="CP28" s="243"/>
      <c r="CQ28" s="243"/>
      <c r="CR28" s="243"/>
      <c r="CS28" s="243"/>
      <c r="CT28" s="243"/>
      <c r="CU28" s="243"/>
    </row>
    <row r="29" spans="1:99" s="18" customFormat="1" ht="60" customHeight="1" x14ac:dyDescent="0.25">
      <c r="A29" s="9"/>
      <c r="B29" s="235">
        <v>4</v>
      </c>
      <c r="C29" s="235"/>
      <c r="D29" s="235"/>
      <c r="E29" s="235"/>
      <c r="F29" s="235"/>
      <c r="G29" s="76" t="s">
        <v>217</v>
      </c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8"/>
      <c r="AD29" s="79">
        <v>2022</v>
      </c>
      <c r="AE29" s="79"/>
      <c r="AF29" s="79"/>
      <c r="AG29" s="79"/>
      <c r="AH29" s="79"/>
      <c r="AI29" s="79"/>
      <c r="AJ29" s="79"/>
      <c r="AK29" s="79">
        <v>2025</v>
      </c>
      <c r="AL29" s="79"/>
      <c r="AM29" s="79"/>
      <c r="AN29" s="79"/>
      <c r="AO29" s="79"/>
      <c r="AP29" s="79"/>
      <c r="AQ29" s="79"/>
      <c r="AR29" s="80">
        <v>1</v>
      </c>
      <c r="AS29" s="81"/>
      <c r="AT29" s="81"/>
      <c r="AU29" s="81"/>
      <c r="AV29" s="81"/>
      <c r="AW29" s="81"/>
      <c r="AX29" s="82"/>
      <c r="AY29" s="80">
        <v>1</v>
      </c>
      <c r="AZ29" s="81"/>
      <c r="BA29" s="81"/>
      <c r="BB29" s="81"/>
      <c r="BC29" s="81"/>
      <c r="BD29" s="81"/>
      <c r="BE29" s="82"/>
      <c r="BF29" s="80" t="s">
        <v>162</v>
      </c>
      <c r="BG29" s="81"/>
      <c r="BH29" s="81"/>
      <c r="BI29" s="81"/>
      <c r="BJ29" s="81"/>
      <c r="BK29" s="81"/>
      <c r="BL29" s="81"/>
      <c r="BM29" s="193" t="s">
        <v>249</v>
      </c>
      <c r="BN29" s="193"/>
      <c r="BO29" s="193"/>
      <c r="BP29" s="193"/>
      <c r="BQ29" s="193"/>
      <c r="BR29" s="193"/>
      <c r="BS29" s="193"/>
      <c r="BT29" s="193"/>
      <c r="BU29" s="193"/>
      <c r="BV29" s="193"/>
      <c r="BW29" s="193"/>
      <c r="BX29" s="193"/>
      <c r="BY29" s="193"/>
      <c r="BZ29" s="193"/>
      <c r="CA29" s="193"/>
      <c r="CB29" s="193"/>
      <c r="CC29" s="193"/>
      <c r="CD29" s="193"/>
      <c r="CE29" s="193"/>
      <c r="CF29" s="193"/>
      <c r="CG29" s="193"/>
      <c r="CH29" s="193"/>
      <c r="CI29" s="193"/>
      <c r="CJ29" s="193"/>
      <c r="CK29" s="193"/>
      <c r="CL29" s="193"/>
      <c r="CM29" s="193"/>
      <c r="CN29" s="193"/>
      <c r="CO29" s="193"/>
      <c r="CP29" s="193"/>
      <c r="CQ29" s="193"/>
      <c r="CR29" s="193"/>
      <c r="CS29" s="193"/>
      <c r="CT29" s="193"/>
      <c r="CU29" s="193"/>
    </row>
    <row r="30" spans="1:99" x14ac:dyDescent="0.25">
      <c r="B30" s="65"/>
      <c r="C30" s="65"/>
      <c r="D30" s="65"/>
      <c r="E30" s="65"/>
      <c r="F30" s="65"/>
      <c r="G30" s="66" t="s">
        <v>218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8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70"/>
      <c r="AS30" s="71"/>
      <c r="AT30" s="71"/>
      <c r="AU30" s="71"/>
      <c r="AV30" s="71"/>
      <c r="AW30" s="71"/>
      <c r="AX30" s="72"/>
      <c r="AY30" s="70"/>
      <c r="AZ30" s="71"/>
      <c r="BA30" s="71"/>
      <c r="BB30" s="71"/>
      <c r="BC30" s="71"/>
      <c r="BD30" s="71"/>
      <c r="BE30" s="72"/>
      <c r="BF30" s="70"/>
      <c r="BG30" s="71"/>
      <c r="BH30" s="71"/>
      <c r="BI30" s="71"/>
      <c r="BJ30" s="71"/>
      <c r="BK30" s="71"/>
      <c r="BL30" s="71"/>
      <c r="BM30" s="193"/>
      <c r="BN30" s="193"/>
      <c r="BO30" s="193"/>
      <c r="BP30" s="193"/>
      <c r="BQ30" s="193"/>
      <c r="BR30" s="193"/>
      <c r="BS30" s="193"/>
      <c r="BT30" s="193"/>
      <c r="BU30" s="193"/>
      <c r="BV30" s="193"/>
      <c r="BW30" s="193"/>
      <c r="BX30" s="193"/>
      <c r="BY30" s="193"/>
      <c r="BZ30" s="193"/>
      <c r="CA30" s="193"/>
      <c r="CB30" s="193"/>
      <c r="CC30" s="193"/>
      <c r="CD30" s="193"/>
      <c r="CE30" s="193"/>
      <c r="CF30" s="193"/>
      <c r="CG30" s="193"/>
      <c r="CH30" s="193"/>
      <c r="CI30" s="193"/>
      <c r="CJ30" s="193"/>
      <c r="CK30" s="193"/>
      <c r="CL30" s="193"/>
      <c r="CM30" s="193"/>
      <c r="CN30" s="193"/>
      <c r="CO30" s="193"/>
      <c r="CP30" s="193"/>
      <c r="CQ30" s="193"/>
      <c r="CR30" s="193"/>
      <c r="CS30" s="193"/>
      <c r="CT30" s="193"/>
      <c r="CU30" s="193"/>
    </row>
    <row r="31" spans="1:99" s="20" customFormat="1" ht="44.25" customHeight="1" x14ac:dyDescent="0.25">
      <c r="A31" s="19"/>
      <c r="B31" s="94"/>
      <c r="C31" s="94"/>
      <c r="D31" s="94"/>
      <c r="E31" s="94"/>
      <c r="F31" s="94"/>
      <c r="G31" s="91" t="s">
        <v>219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3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/>
      <c r="AO31" s="98"/>
      <c r="AP31" s="98"/>
      <c r="AQ31" s="98"/>
      <c r="AR31" s="70">
        <v>2700</v>
      </c>
      <c r="AS31" s="71"/>
      <c r="AT31" s="71"/>
      <c r="AU31" s="71"/>
      <c r="AV31" s="71"/>
      <c r="AW31" s="71"/>
      <c r="AX31" s="72"/>
      <c r="AY31" s="236">
        <v>2700</v>
      </c>
      <c r="AZ31" s="237"/>
      <c r="BA31" s="237"/>
      <c r="BB31" s="237"/>
      <c r="BC31" s="237"/>
      <c r="BD31" s="237"/>
      <c r="BE31" s="238"/>
      <c r="BF31" s="70" t="s">
        <v>68</v>
      </c>
      <c r="BG31" s="71"/>
      <c r="BH31" s="71"/>
      <c r="BI31" s="71"/>
      <c r="BJ31" s="71"/>
      <c r="BK31" s="71"/>
      <c r="BL31" s="71"/>
      <c r="BM31" s="193"/>
      <c r="BN31" s="193"/>
      <c r="BO31" s="193"/>
      <c r="BP31" s="193"/>
      <c r="BQ31" s="193"/>
      <c r="BR31" s="193"/>
      <c r="BS31" s="193"/>
      <c r="BT31" s="193"/>
      <c r="BU31" s="193"/>
      <c r="BV31" s="193"/>
      <c r="BW31" s="193"/>
      <c r="BX31" s="193"/>
      <c r="BY31" s="193"/>
      <c r="BZ31" s="193"/>
      <c r="CA31" s="193"/>
      <c r="CB31" s="193"/>
      <c r="CC31" s="193"/>
      <c r="CD31" s="193"/>
      <c r="CE31" s="193"/>
      <c r="CF31" s="193"/>
      <c r="CG31" s="193"/>
      <c r="CH31" s="193"/>
      <c r="CI31" s="193"/>
      <c r="CJ31" s="193"/>
      <c r="CK31" s="193"/>
      <c r="CL31" s="193"/>
      <c r="CM31" s="193"/>
      <c r="CN31" s="193"/>
      <c r="CO31" s="193"/>
      <c r="CP31" s="193"/>
      <c r="CQ31" s="193"/>
      <c r="CR31" s="193"/>
      <c r="CS31" s="193"/>
      <c r="CT31" s="193"/>
      <c r="CU31" s="193"/>
    </row>
    <row r="32" spans="1:99" s="20" customFormat="1" ht="44.25" customHeight="1" x14ac:dyDescent="0.25">
      <c r="A32" s="19"/>
      <c r="B32" s="94"/>
      <c r="C32" s="94"/>
      <c r="D32" s="94"/>
      <c r="E32" s="94"/>
      <c r="F32" s="94"/>
      <c r="G32" s="91" t="s">
        <v>220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3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70">
        <v>1753</v>
      </c>
      <c r="AS32" s="71"/>
      <c r="AT32" s="71"/>
      <c r="AU32" s="71"/>
      <c r="AV32" s="71"/>
      <c r="AW32" s="71"/>
      <c r="AX32" s="72"/>
      <c r="AY32" s="236">
        <f>550+476+674+280</f>
        <v>1980</v>
      </c>
      <c r="AZ32" s="237"/>
      <c r="BA32" s="237"/>
      <c r="BB32" s="237"/>
      <c r="BC32" s="237"/>
      <c r="BD32" s="237"/>
      <c r="BE32" s="238"/>
      <c r="BF32" s="70" t="s">
        <v>68</v>
      </c>
      <c r="BG32" s="71"/>
      <c r="BH32" s="71"/>
      <c r="BI32" s="71"/>
      <c r="BJ32" s="71"/>
      <c r="BK32" s="71"/>
      <c r="BL32" s="71"/>
      <c r="BM32" s="193"/>
      <c r="BN32" s="193"/>
      <c r="BO32" s="193"/>
      <c r="BP32" s="193"/>
      <c r="BQ32" s="193"/>
      <c r="BR32" s="193"/>
      <c r="BS32" s="193"/>
      <c r="BT32" s="193"/>
      <c r="BU32" s="193"/>
      <c r="BV32" s="193"/>
      <c r="BW32" s="193"/>
      <c r="BX32" s="193"/>
      <c r="BY32" s="193"/>
      <c r="BZ32" s="193"/>
      <c r="CA32" s="193"/>
      <c r="CB32" s="193"/>
      <c r="CC32" s="193"/>
      <c r="CD32" s="193"/>
      <c r="CE32" s="193"/>
      <c r="CF32" s="193"/>
      <c r="CG32" s="193"/>
      <c r="CH32" s="193"/>
      <c r="CI32" s="193"/>
      <c r="CJ32" s="193"/>
      <c r="CK32" s="193"/>
      <c r="CL32" s="193"/>
      <c r="CM32" s="193"/>
      <c r="CN32" s="193"/>
      <c r="CO32" s="193"/>
      <c r="CP32" s="193"/>
      <c r="CQ32" s="193"/>
      <c r="CR32" s="193"/>
      <c r="CS32" s="193"/>
      <c r="CT32" s="193"/>
      <c r="CU32" s="193"/>
    </row>
    <row r="33" spans="1:124" s="20" customFormat="1" ht="44.25" customHeight="1" x14ac:dyDescent="0.25">
      <c r="A33" s="19"/>
      <c r="B33" s="94"/>
      <c r="C33" s="94"/>
      <c r="D33" s="94"/>
      <c r="E33" s="94"/>
      <c r="F33" s="94"/>
      <c r="G33" s="91" t="s">
        <v>221</v>
      </c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3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70">
        <v>3247</v>
      </c>
      <c r="AS33" s="71"/>
      <c r="AT33" s="71"/>
      <c r="AU33" s="71"/>
      <c r="AV33" s="71"/>
      <c r="AW33" s="71"/>
      <c r="AX33" s="72"/>
      <c r="AY33" s="245">
        <f>651+642</f>
        <v>1293</v>
      </c>
      <c r="AZ33" s="246"/>
      <c r="BA33" s="246"/>
      <c r="BB33" s="246"/>
      <c r="BC33" s="246"/>
      <c r="BD33" s="246"/>
      <c r="BE33" s="247"/>
      <c r="BF33" s="70" t="s">
        <v>68</v>
      </c>
      <c r="BG33" s="71"/>
      <c r="BH33" s="71"/>
      <c r="BI33" s="71"/>
      <c r="BJ33" s="71"/>
      <c r="BK33" s="71"/>
      <c r="BL33" s="71"/>
      <c r="BM33" s="193"/>
      <c r="BN33" s="193"/>
      <c r="BO33" s="193"/>
      <c r="BP33" s="193"/>
      <c r="BQ33" s="193"/>
      <c r="BR33" s="193"/>
      <c r="BS33" s="193"/>
      <c r="BT33" s="193"/>
      <c r="BU33" s="193"/>
      <c r="BV33" s="193"/>
      <c r="BW33" s="193"/>
      <c r="BX33" s="193"/>
      <c r="BY33" s="193"/>
      <c r="BZ33" s="193"/>
      <c r="CA33" s="193"/>
      <c r="CB33" s="193"/>
      <c r="CC33" s="193"/>
      <c r="CD33" s="193"/>
      <c r="CE33" s="193"/>
      <c r="CF33" s="193"/>
      <c r="CG33" s="193"/>
      <c r="CH33" s="193"/>
      <c r="CI33" s="193"/>
      <c r="CJ33" s="193"/>
      <c r="CK33" s="193"/>
      <c r="CL33" s="193"/>
      <c r="CM33" s="193"/>
      <c r="CN33" s="193"/>
      <c r="CO33" s="193"/>
      <c r="CP33" s="193"/>
      <c r="CQ33" s="193"/>
      <c r="CR33" s="193"/>
      <c r="CS33" s="193"/>
      <c r="CT33" s="193"/>
      <c r="CU33" s="193"/>
    </row>
    <row r="34" spans="1:124" s="20" customFormat="1" ht="44.25" customHeight="1" x14ac:dyDescent="0.25">
      <c r="A34" s="19"/>
      <c r="B34" s="94"/>
      <c r="C34" s="94"/>
      <c r="D34" s="94"/>
      <c r="E34" s="94"/>
      <c r="F34" s="94"/>
      <c r="G34" s="91" t="s">
        <v>222</v>
      </c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3"/>
      <c r="AD34" s="98"/>
      <c r="AE34" s="98"/>
      <c r="AF34" s="98"/>
      <c r="AG34" s="98"/>
      <c r="AH34" s="98"/>
      <c r="AI34" s="98"/>
      <c r="AJ34" s="98"/>
      <c r="AK34" s="98"/>
      <c r="AL34" s="98"/>
      <c r="AM34" s="98"/>
      <c r="AN34" s="98"/>
      <c r="AO34" s="98"/>
      <c r="AP34" s="98"/>
      <c r="AQ34" s="98"/>
      <c r="AR34" s="70">
        <v>2500</v>
      </c>
      <c r="AS34" s="71"/>
      <c r="AT34" s="71"/>
      <c r="AU34" s="71"/>
      <c r="AV34" s="71"/>
      <c r="AW34" s="71"/>
      <c r="AX34" s="72"/>
      <c r="AY34" s="70"/>
      <c r="AZ34" s="71"/>
      <c r="BA34" s="71"/>
      <c r="BB34" s="71"/>
      <c r="BC34" s="71"/>
      <c r="BD34" s="71"/>
      <c r="BE34" s="72"/>
      <c r="BF34" s="70" t="s">
        <v>68</v>
      </c>
      <c r="BG34" s="71"/>
      <c r="BH34" s="71"/>
      <c r="BI34" s="71"/>
      <c r="BJ34" s="71"/>
      <c r="BK34" s="71"/>
      <c r="BL34" s="71"/>
      <c r="BM34" s="193"/>
      <c r="BN34" s="193"/>
      <c r="BO34" s="193"/>
      <c r="BP34" s="193"/>
      <c r="BQ34" s="193"/>
      <c r="BR34" s="193"/>
      <c r="BS34" s="193"/>
      <c r="BT34" s="193"/>
      <c r="BU34" s="193"/>
      <c r="BV34" s="193"/>
      <c r="BW34" s="193"/>
      <c r="BX34" s="193"/>
      <c r="BY34" s="193"/>
      <c r="BZ34" s="193"/>
      <c r="CA34" s="193"/>
      <c r="CB34" s="193"/>
      <c r="CC34" s="193"/>
      <c r="CD34" s="193"/>
      <c r="CE34" s="193"/>
      <c r="CF34" s="193"/>
      <c r="CG34" s="193"/>
      <c r="CH34" s="193"/>
      <c r="CI34" s="193"/>
      <c r="CJ34" s="193"/>
      <c r="CK34" s="193"/>
      <c r="CL34" s="193"/>
      <c r="CM34" s="193"/>
      <c r="CN34" s="193"/>
      <c r="CO34" s="193"/>
      <c r="CP34" s="193"/>
      <c r="CQ34" s="193"/>
      <c r="CR34" s="193"/>
      <c r="CS34" s="193"/>
      <c r="CT34" s="193"/>
      <c r="CU34" s="193"/>
    </row>
    <row r="35" spans="1:124" s="18" customFormat="1" ht="33.75" customHeight="1" x14ac:dyDescent="0.25">
      <c r="A35" s="9"/>
      <c r="B35" s="235">
        <v>5</v>
      </c>
      <c r="C35" s="235"/>
      <c r="D35" s="235"/>
      <c r="E35" s="235"/>
      <c r="F35" s="235"/>
      <c r="G35" s="76" t="s">
        <v>163</v>
      </c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8"/>
      <c r="AD35" s="79">
        <v>2021</v>
      </c>
      <c r="AE35" s="79"/>
      <c r="AF35" s="79"/>
      <c r="AG35" s="79"/>
      <c r="AH35" s="79"/>
      <c r="AI35" s="79"/>
      <c r="AJ35" s="79"/>
      <c r="AK35" s="79">
        <v>2021</v>
      </c>
      <c r="AL35" s="79"/>
      <c r="AM35" s="79"/>
      <c r="AN35" s="79"/>
      <c r="AO35" s="79"/>
      <c r="AP35" s="79"/>
      <c r="AQ35" s="79"/>
      <c r="AR35" s="80">
        <v>1</v>
      </c>
      <c r="AS35" s="81"/>
      <c r="AT35" s="81"/>
      <c r="AU35" s="81"/>
      <c r="AV35" s="81"/>
      <c r="AW35" s="81"/>
      <c r="AX35" s="82"/>
      <c r="AY35" s="80">
        <v>1</v>
      </c>
      <c r="AZ35" s="81"/>
      <c r="BA35" s="81"/>
      <c r="BB35" s="81"/>
      <c r="BC35" s="81"/>
      <c r="BD35" s="81"/>
      <c r="BE35" s="82"/>
      <c r="BF35" s="80" t="s">
        <v>162</v>
      </c>
      <c r="BG35" s="81"/>
      <c r="BH35" s="81"/>
      <c r="BI35" s="81"/>
      <c r="BJ35" s="81"/>
      <c r="BK35" s="81"/>
      <c r="BL35" s="81"/>
      <c r="BM35" s="137" t="s">
        <v>245</v>
      </c>
      <c r="BN35" s="137"/>
      <c r="BO35" s="137"/>
      <c r="BP35" s="137"/>
      <c r="BQ35" s="137"/>
      <c r="BR35" s="137"/>
      <c r="BS35" s="137"/>
      <c r="BT35" s="137"/>
      <c r="BU35" s="137"/>
      <c r="BV35" s="137"/>
      <c r="BW35" s="137"/>
      <c r="BX35" s="137"/>
      <c r="BY35" s="137"/>
      <c r="BZ35" s="137"/>
      <c r="CA35" s="137"/>
      <c r="CB35" s="137"/>
      <c r="CC35" s="137"/>
      <c r="CD35" s="137"/>
      <c r="CE35" s="137"/>
      <c r="CF35" s="137"/>
      <c r="CG35" s="137"/>
      <c r="CH35" s="137"/>
      <c r="CI35" s="137"/>
      <c r="CJ35" s="137"/>
      <c r="CK35" s="137"/>
      <c r="CL35" s="137"/>
      <c r="CM35" s="137"/>
      <c r="CN35" s="137"/>
      <c r="CO35" s="137"/>
      <c r="CP35" s="137"/>
      <c r="CQ35" s="137"/>
      <c r="CR35" s="137"/>
      <c r="CS35" s="137"/>
      <c r="CT35" s="137"/>
      <c r="CU35" s="137"/>
    </row>
    <row r="36" spans="1:124" s="18" customFormat="1" ht="33.75" customHeight="1" x14ac:dyDescent="0.25">
      <c r="A36" s="9"/>
      <c r="B36" s="235">
        <v>6</v>
      </c>
      <c r="C36" s="235"/>
      <c r="D36" s="235"/>
      <c r="E36" s="235"/>
      <c r="F36" s="235"/>
      <c r="G36" s="76" t="s">
        <v>223</v>
      </c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8"/>
      <c r="AD36" s="79">
        <v>2021</v>
      </c>
      <c r="AE36" s="79"/>
      <c r="AF36" s="79"/>
      <c r="AG36" s="79"/>
      <c r="AH36" s="79"/>
      <c r="AI36" s="79"/>
      <c r="AJ36" s="79"/>
      <c r="AK36" s="79">
        <v>2021</v>
      </c>
      <c r="AL36" s="79"/>
      <c r="AM36" s="79"/>
      <c r="AN36" s="79"/>
      <c r="AO36" s="79"/>
      <c r="AP36" s="79"/>
      <c r="AQ36" s="79"/>
      <c r="AR36" s="80">
        <v>877</v>
      </c>
      <c r="AS36" s="81"/>
      <c r="AT36" s="81"/>
      <c r="AU36" s="81"/>
      <c r="AV36" s="81"/>
      <c r="AW36" s="81"/>
      <c r="AX36" s="82"/>
      <c r="AY36" s="80">
        <v>877</v>
      </c>
      <c r="AZ36" s="81"/>
      <c r="BA36" s="81"/>
      <c r="BB36" s="81"/>
      <c r="BC36" s="81"/>
      <c r="BD36" s="81"/>
      <c r="BE36" s="82"/>
      <c r="BF36" s="80" t="s">
        <v>68</v>
      </c>
      <c r="BG36" s="81"/>
      <c r="BH36" s="81"/>
      <c r="BI36" s="81"/>
      <c r="BJ36" s="81"/>
      <c r="BK36" s="81"/>
      <c r="BL36" s="81"/>
      <c r="BM36" s="137" t="s">
        <v>245</v>
      </c>
      <c r="BN36" s="137"/>
      <c r="BO36" s="137"/>
      <c r="BP36" s="137"/>
      <c r="BQ36" s="137"/>
      <c r="BR36" s="137"/>
      <c r="BS36" s="137"/>
      <c r="BT36" s="137"/>
      <c r="BU36" s="137"/>
      <c r="BV36" s="137"/>
      <c r="BW36" s="137"/>
      <c r="BX36" s="137"/>
      <c r="BY36" s="137"/>
      <c r="BZ36" s="137"/>
      <c r="CA36" s="137"/>
      <c r="CB36" s="137"/>
      <c r="CC36" s="137"/>
      <c r="CD36" s="137"/>
      <c r="CE36" s="137"/>
      <c r="CF36" s="137"/>
      <c r="CG36" s="137"/>
      <c r="CH36" s="137"/>
      <c r="CI36" s="137"/>
      <c r="CJ36" s="137"/>
      <c r="CK36" s="137"/>
      <c r="CL36" s="137"/>
      <c r="CM36" s="137"/>
      <c r="CN36" s="137"/>
      <c r="CO36" s="137"/>
      <c r="CP36" s="137"/>
      <c r="CQ36" s="137"/>
      <c r="CR36" s="137"/>
      <c r="CS36" s="137"/>
      <c r="CT36" s="137"/>
      <c r="CU36" s="137"/>
      <c r="DT36" s="35"/>
    </row>
    <row r="37" spans="1:124" s="18" customFormat="1" ht="49.5" customHeight="1" x14ac:dyDescent="0.25">
      <c r="A37" s="9"/>
      <c r="B37" s="235">
        <v>7</v>
      </c>
      <c r="C37" s="235"/>
      <c r="D37" s="235"/>
      <c r="E37" s="235"/>
      <c r="F37" s="235"/>
      <c r="G37" s="76" t="s">
        <v>229</v>
      </c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8"/>
      <c r="AD37" s="79">
        <v>2022</v>
      </c>
      <c r="AE37" s="79"/>
      <c r="AF37" s="79"/>
      <c r="AG37" s="79"/>
      <c r="AH37" s="79"/>
      <c r="AI37" s="79"/>
      <c r="AJ37" s="79"/>
      <c r="AK37" s="79">
        <v>2025</v>
      </c>
      <c r="AL37" s="79"/>
      <c r="AM37" s="79"/>
      <c r="AN37" s="79"/>
      <c r="AO37" s="79"/>
      <c r="AP37" s="79"/>
      <c r="AQ37" s="79"/>
      <c r="AR37" s="80">
        <v>1</v>
      </c>
      <c r="AS37" s="81"/>
      <c r="AT37" s="81"/>
      <c r="AU37" s="81"/>
      <c r="AV37" s="81"/>
      <c r="AW37" s="81"/>
      <c r="AX37" s="82"/>
      <c r="AY37" s="80">
        <v>1</v>
      </c>
      <c r="AZ37" s="81"/>
      <c r="BA37" s="81"/>
      <c r="BB37" s="81"/>
      <c r="BC37" s="81"/>
      <c r="BD37" s="81"/>
      <c r="BE37" s="82"/>
      <c r="BF37" s="80" t="s">
        <v>68</v>
      </c>
      <c r="BG37" s="81"/>
      <c r="BH37" s="81"/>
      <c r="BI37" s="81"/>
      <c r="BJ37" s="81"/>
      <c r="BK37" s="81"/>
      <c r="BL37" s="81"/>
      <c r="BM37" s="244" t="s">
        <v>250</v>
      </c>
      <c r="BN37" s="244"/>
      <c r="BO37" s="244"/>
      <c r="BP37" s="244"/>
      <c r="BQ37" s="244"/>
      <c r="BR37" s="244"/>
      <c r="BS37" s="244"/>
      <c r="BT37" s="244"/>
      <c r="BU37" s="244"/>
      <c r="BV37" s="244"/>
      <c r="BW37" s="244"/>
      <c r="BX37" s="244"/>
      <c r="BY37" s="244"/>
      <c r="BZ37" s="244"/>
      <c r="CA37" s="244"/>
      <c r="CB37" s="244"/>
      <c r="CC37" s="244"/>
      <c r="CD37" s="244"/>
      <c r="CE37" s="244"/>
      <c r="CF37" s="244"/>
      <c r="CG37" s="244"/>
      <c r="CH37" s="244"/>
      <c r="CI37" s="244"/>
      <c r="CJ37" s="244"/>
      <c r="CK37" s="244"/>
      <c r="CL37" s="244"/>
      <c r="CM37" s="244"/>
      <c r="CN37" s="244"/>
      <c r="CO37" s="244"/>
      <c r="CP37" s="244"/>
      <c r="CQ37" s="244"/>
      <c r="CR37" s="244"/>
      <c r="CS37" s="244"/>
      <c r="CT37" s="244"/>
      <c r="CU37" s="244"/>
    </row>
    <row r="38" spans="1:124" x14ac:dyDescent="0.25">
      <c r="B38" s="65"/>
      <c r="C38" s="65"/>
      <c r="D38" s="65"/>
      <c r="E38" s="65"/>
      <c r="F38" s="65"/>
      <c r="G38" s="66" t="s">
        <v>218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8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  <c r="AS38" s="71"/>
      <c r="AT38" s="71"/>
      <c r="AU38" s="71"/>
      <c r="AV38" s="71"/>
      <c r="AW38" s="71"/>
      <c r="AX38" s="72"/>
      <c r="AY38" s="70"/>
      <c r="AZ38" s="71"/>
      <c r="BA38" s="71"/>
      <c r="BB38" s="71"/>
      <c r="BC38" s="71"/>
      <c r="BD38" s="71"/>
      <c r="BE38" s="72"/>
      <c r="BF38" s="70"/>
      <c r="BG38" s="71"/>
      <c r="BH38" s="71"/>
      <c r="BI38" s="71"/>
      <c r="BJ38" s="71"/>
      <c r="BK38" s="71"/>
      <c r="BL38" s="71"/>
      <c r="BM38" s="244"/>
      <c r="BN38" s="244"/>
      <c r="BO38" s="244"/>
      <c r="BP38" s="244"/>
      <c r="BQ38" s="244"/>
      <c r="BR38" s="244"/>
      <c r="BS38" s="244"/>
      <c r="BT38" s="244"/>
      <c r="BU38" s="244"/>
      <c r="BV38" s="244"/>
      <c r="BW38" s="244"/>
      <c r="BX38" s="244"/>
      <c r="BY38" s="244"/>
      <c r="BZ38" s="244"/>
      <c r="CA38" s="244"/>
      <c r="CB38" s="244"/>
      <c r="CC38" s="244"/>
      <c r="CD38" s="244"/>
      <c r="CE38" s="244"/>
      <c r="CF38" s="244"/>
      <c r="CG38" s="244"/>
      <c r="CH38" s="244"/>
      <c r="CI38" s="244"/>
      <c r="CJ38" s="244"/>
      <c r="CK38" s="244"/>
      <c r="CL38" s="244"/>
      <c r="CM38" s="244"/>
      <c r="CN38" s="244"/>
      <c r="CO38" s="244"/>
      <c r="CP38" s="244"/>
      <c r="CQ38" s="244"/>
      <c r="CR38" s="244"/>
      <c r="CS38" s="244"/>
      <c r="CT38" s="244"/>
      <c r="CU38" s="244"/>
    </row>
    <row r="39" spans="1:124" s="20" customFormat="1" ht="31.5" customHeight="1" x14ac:dyDescent="0.25">
      <c r="A39" s="19"/>
      <c r="B39" s="137"/>
      <c r="C39" s="137"/>
      <c r="D39" s="137"/>
      <c r="E39" s="137"/>
      <c r="F39" s="137"/>
      <c r="G39" s="239" t="s">
        <v>230</v>
      </c>
      <c r="H39" s="240"/>
      <c r="I39" s="240"/>
      <c r="J39" s="240"/>
      <c r="K39" s="240"/>
      <c r="L39" s="240"/>
      <c r="M39" s="240"/>
      <c r="N39" s="240"/>
      <c r="O39" s="240"/>
      <c r="P39" s="240"/>
      <c r="Q39" s="240"/>
      <c r="R39" s="240"/>
      <c r="S39" s="240"/>
      <c r="T39" s="240"/>
      <c r="U39" s="240"/>
      <c r="V39" s="240"/>
      <c r="W39" s="240"/>
      <c r="X39" s="240"/>
      <c r="Y39" s="240"/>
      <c r="Z39" s="240"/>
      <c r="AA39" s="240"/>
      <c r="AB39" s="240"/>
      <c r="AC39" s="241"/>
      <c r="AD39" s="69">
        <v>2022</v>
      </c>
      <c r="AE39" s="69"/>
      <c r="AF39" s="69"/>
      <c r="AG39" s="69"/>
      <c r="AH39" s="69"/>
      <c r="AI39" s="69"/>
      <c r="AJ39" s="69"/>
      <c r="AK39" s="69">
        <v>2022</v>
      </c>
      <c r="AL39" s="69"/>
      <c r="AM39" s="69"/>
      <c r="AN39" s="69"/>
      <c r="AO39" s="69"/>
      <c r="AP39" s="69"/>
      <c r="AQ39" s="69"/>
      <c r="AR39" s="70">
        <v>1</v>
      </c>
      <c r="AS39" s="71"/>
      <c r="AT39" s="71"/>
      <c r="AU39" s="71"/>
      <c r="AV39" s="71"/>
      <c r="AW39" s="71"/>
      <c r="AX39" s="72"/>
      <c r="AY39" s="236">
        <v>1</v>
      </c>
      <c r="AZ39" s="237"/>
      <c r="BA39" s="237"/>
      <c r="BB39" s="237"/>
      <c r="BC39" s="237"/>
      <c r="BD39" s="237"/>
      <c r="BE39" s="238"/>
      <c r="BF39" s="70" t="s">
        <v>36</v>
      </c>
      <c r="BG39" s="71"/>
      <c r="BH39" s="71"/>
      <c r="BI39" s="71"/>
      <c r="BJ39" s="71"/>
      <c r="BK39" s="71"/>
      <c r="BL39" s="71"/>
      <c r="BM39" s="244"/>
      <c r="BN39" s="244"/>
      <c r="BO39" s="244"/>
      <c r="BP39" s="244"/>
      <c r="BQ39" s="244"/>
      <c r="BR39" s="244"/>
      <c r="BS39" s="244"/>
      <c r="BT39" s="244"/>
      <c r="BU39" s="244"/>
      <c r="BV39" s="244"/>
      <c r="BW39" s="244"/>
      <c r="BX39" s="244"/>
      <c r="BY39" s="244"/>
      <c r="BZ39" s="244"/>
      <c r="CA39" s="244"/>
      <c r="CB39" s="244"/>
      <c r="CC39" s="244"/>
      <c r="CD39" s="244"/>
      <c r="CE39" s="244"/>
      <c r="CF39" s="244"/>
      <c r="CG39" s="244"/>
      <c r="CH39" s="244"/>
      <c r="CI39" s="244"/>
      <c r="CJ39" s="244"/>
      <c r="CK39" s="244"/>
      <c r="CL39" s="244"/>
      <c r="CM39" s="244"/>
      <c r="CN39" s="244"/>
      <c r="CO39" s="244"/>
      <c r="CP39" s="244"/>
      <c r="CQ39" s="244"/>
      <c r="CR39" s="244"/>
      <c r="CS39" s="244"/>
      <c r="CT39" s="244"/>
      <c r="CU39" s="244"/>
    </row>
    <row r="40" spans="1:124" ht="31.5" customHeight="1" x14ac:dyDescent="0.25">
      <c r="B40" s="137"/>
      <c r="C40" s="137"/>
      <c r="D40" s="137"/>
      <c r="E40" s="137"/>
      <c r="F40" s="137"/>
      <c r="G40" s="239" t="s">
        <v>231</v>
      </c>
      <c r="H40" s="240"/>
      <c r="I40" s="240"/>
      <c r="J40" s="240"/>
      <c r="K40" s="240"/>
      <c r="L40" s="240"/>
      <c r="M40" s="240"/>
      <c r="N40" s="240"/>
      <c r="O40" s="240"/>
      <c r="P40" s="240"/>
      <c r="Q40" s="240"/>
      <c r="R40" s="240"/>
      <c r="S40" s="240"/>
      <c r="T40" s="240"/>
      <c r="U40" s="240"/>
      <c r="V40" s="240"/>
      <c r="W40" s="240"/>
      <c r="X40" s="240"/>
      <c r="Y40" s="240"/>
      <c r="Z40" s="240"/>
      <c r="AA40" s="240"/>
      <c r="AB40" s="240"/>
      <c r="AC40" s="241"/>
      <c r="AD40" s="69">
        <v>2023</v>
      </c>
      <c r="AE40" s="69"/>
      <c r="AF40" s="69"/>
      <c r="AG40" s="69"/>
      <c r="AH40" s="69"/>
      <c r="AI40" s="69"/>
      <c r="AJ40" s="69"/>
      <c r="AK40" s="69">
        <v>2023</v>
      </c>
      <c r="AL40" s="69"/>
      <c r="AM40" s="69"/>
      <c r="AN40" s="69"/>
      <c r="AO40" s="69"/>
      <c r="AP40" s="69"/>
      <c r="AQ40" s="69"/>
      <c r="AR40" s="70">
        <v>1</v>
      </c>
      <c r="AS40" s="71"/>
      <c r="AT40" s="71"/>
      <c r="AU40" s="71"/>
      <c r="AV40" s="71"/>
      <c r="AW40" s="71"/>
      <c r="AX40" s="72"/>
      <c r="AY40" s="236">
        <v>1</v>
      </c>
      <c r="AZ40" s="237"/>
      <c r="BA40" s="237"/>
      <c r="BB40" s="237"/>
      <c r="BC40" s="237"/>
      <c r="BD40" s="237"/>
      <c r="BE40" s="238"/>
      <c r="BF40" s="70" t="s">
        <v>36</v>
      </c>
      <c r="BG40" s="71"/>
      <c r="BH40" s="71"/>
      <c r="BI40" s="71"/>
      <c r="BJ40" s="71"/>
      <c r="BK40" s="71"/>
      <c r="BL40" s="71"/>
      <c r="BM40" s="244"/>
      <c r="BN40" s="244"/>
      <c r="BO40" s="244"/>
      <c r="BP40" s="244"/>
      <c r="BQ40" s="244"/>
      <c r="BR40" s="244"/>
      <c r="BS40" s="244"/>
      <c r="BT40" s="244"/>
      <c r="BU40" s="244"/>
      <c r="BV40" s="244"/>
      <c r="BW40" s="244"/>
      <c r="BX40" s="244"/>
      <c r="BY40" s="244"/>
      <c r="BZ40" s="244"/>
      <c r="CA40" s="244"/>
      <c r="CB40" s="244"/>
      <c r="CC40" s="244"/>
      <c r="CD40" s="244"/>
      <c r="CE40" s="244"/>
      <c r="CF40" s="244"/>
      <c r="CG40" s="244"/>
      <c r="CH40" s="244"/>
      <c r="CI40" s="244"/>
      <c r="CJ40" s="244"/>
      <c r="CK40" s="244"/>
      <c r="CL40" s="244"/>
      <c r="CM40" s="244"/>
      <c r="CN40" s="244"/>
      <c r="CO40" s="244"/>
      <c r="CP40" s="244"/>
      <c r="CQ40" s="244"/>
      <c r="CR40" s="244"/>
      <c r="CS40" s="244"/>
      <c r="CT40" s="244"/>
      <c r="CU40" s="244"/>
    </row>
    <row r="41" spans="1:124" ht="31.5" customHeight="1" x14ac:dyDescent="0.25">
      <c r="B41" s="137"/>
      <c r="C41" s="137"/>
      <c r="D41" s="137"/>
      <c r="E41" s="137"/>
      <c r="F41" s="137"/>
      <c r="G41" s="239" t="s">
        <v>232</v>
      </c>
      <c r="H41" s="240"/>
      <c r="I41" s="240"/>
      <c r="J41" s="240"/>
      <c r="K41" s="240"/>
      <c r="L41" s="240"/>
      <c r="M41" s="240"/>
      <c r="N41" s="240"/>
      <c r="O41" s="240"/>
      <c r="P41" s="240"/>
      <c r="Q41" s="240"/>
      <c r="R41" s="240"/>
      <c r="S41" s="240"/>
      <c r="T41" s="240"/>
      <c r="U41" s="240"/>
      <c r="V41" s="240"/>
      <c r="W41" s="240"/>
      <c r="X41" s="240"/>
      <c r="Y41" s="240"/>
      <c r="Z41" s="240"/>
      <c r="AA41" s="240"/>
      <c r="AB41" s="240"/>
      <c r="AC41" s="241"/>
      <c r="AD41" s="69">
        <v>2024</v>
      </c>
      <c r="AE41" s="69"/>
      <c r="AF41" s="69"/>
      <c r="AG41" s="69"/>
      <c r="AH41" s="69"/>
      <c r="AI41" s="69"/>
      <c r="AJ41" s="69"/>
      <c r="AK41" s="69">
        <v>2024</v>
      </c>
      <c r="AL41" s="69"/>
      <c r="AM41" s="69"/>
      <c r="AN41" s="69"/>
      <c r="AO41" s="69"/>
      <c r="AP41" s="69"/>
      <c r="AQ41" s="69"/>
      <c r="AR41" s="70">
        <v>1</v>
      </c>
      <c r="AS41" s="71"/>
      <c r="AT41" s="71"/>
      <c r="AU41" s="71"/>
      <c r="AV41" s="71"/>
      <c r="AW41" s="71"/>
      <c r="AX41" s="72"/>
      <c r="AY41" s="70"/>
      <c r="AZ41" s="71"/>
      <c r="BA41" s="71"/>
      <c r="BB41" s="71"/>
      <c r="BC41" s="71"/>
      <c r="BD41" s="71"/>
      <c r="BE41" s="72"/>
      <c r="BF41" s="70" t="s">
        <v>36</v>
      </c>
      <c r="BG41" s="71"/>
      <c r="BH41" s="71"/>
      <c r="BI41" s="71"/>
      <c r="BJ41" s="71"/>
      <c r="BK41" s="71"/>
      <c r="BL41" s="71"/>
      <c r="BM41" s="244"/>
      <c r="BN41" s="244"/>
      <c r="BO41" s="244"/>
      <c r="BP41" s="244"/>
      <c r="BQ41" s="244"/>
      <c r="BR41" s="244"/>
      <c r="BS41" s="244"/>
      <c r="BT41" s="244"/>
      <c r="BU41" s="244"/>
      <c r="BV41" s="244"/>
      <c r="BW41" s="244"/>
      <c r="BX41" s="244"/>
      <c r="BY41" s="244"/>
      <c r="BZ41" s="244"/>
      <c r="CA41" s="244"/>
      <c r="CB41" s="244"/>
      <c r="CC41" s="244"/>
      <c r="CD41" s="244"/>
      <c r="CE41" s="244"/>
      <c r="CF41" s="244"/>
      <c r="CG41" s="244"/>
      <c r="CH41" s="244"/>
      <c r="CI41" s="244"/>
      <c r="CJ41" s="244"/>
      <c r="CK41" s="244"/>
      <c r="CL41" s="244"/>
      <c r="CM41" s="244"/>
      <c r="CN41" s="244"/>
      <c r="CO41" s="244"/>
      <c r="CP41" s="244"/>
      <c r="CQ41" s="244"/>
      <c r="CR41" s="244"/>
      <c r="CS41" s="244"/>
      <c r="CT41" s="244"/>
      <c r="CU41" s="244"/>
    </row>
    <row r="42" spans="1:124" ht="31.5" customHeight="1" x14ac:dyDescent="0.25">
      <c r="B42" s="137"/>
      <c r="C42" s="137"/>
      <c r="D42" s="137"/>
      <c r="E42" s="137"/>
      <c r="F42" s="137"/>
      <c r="G42" s="239" t="s">
        <v>233</v>
      </c>
      <c r="H42" s="240"/>
      <c r="I42" s="240"/>
      <c r="J42" s="240"/>
      <c r="K42" s="240"/>
      <c r="L42" s="240"/>
      <c r="M42" s="240"/>
      <c r="N42" s="240"/>
      <c r="O42" s="240"/>
      <c r="P42" s="240"/>
      <c r="Q42" s="240"/>
      <c r="R42" s="240"/>
      <c r="S42" s="240"/>
      <c r="T42" s="240"/>
      <c r="U42" s="240"/>
      <c r="V42" s="240"/>
      <c r="W42" s="240"/>
      <c r="X42" s="240"/>
      <c r="Y42" s="240"/>
      <c r="Z42" s="240"/>
      <c r="AA42" s="240"/>
      <c r="AB42" s="240"/>
      <c r="AC42" s="241"/>
      <c r="AD42" s="69">
        <v>2025</v>
      </c>
      <c r="AE42" s="69"/>
      <c r="AF42" s="69"/>
      <c r="AG42" s="69"/>
      <c r="AH42" s="69"/>
      <c r="AI42" s="69"/>
      <c r="AJ42" s="69"/>
      <c r="AK42" s="69">
        <v>2025</v>
      </c>
      <c r="AL42" s="69"/>
      <c r="AM42" s="69"/>
      <c r="AN42" s="69"/>
      <c r="AO42" s="69"/>
      <c r="AP42" s="69"/>
      <c r="AQ42" s="69"/>
      <c r="AR42" s="70">
        <v>2</v>
      </c>
      <c r="AS42" s="71"/>
      <c r="AT42" s="71"/>
      <c r="AU42" s="71"/>
      <c r="AV42" s="71"/>
      <c r="AW42" s="71"/>
      <c r="AX42" s="72"/>
      <c r="AY42" s="70"/>
      <c r="AZ42" s="71"/>
      <c r="BA42" s="71"/>
      <c r="BB42" s="71"/>
      <c r="BC42" s="71"/>
      <c r="BD42" s="71"/>
      <c r="BE42" s="72"/>
      <c r="BF42" s="70" t="s">
        <v>36</v>
      </c>
      <c r="BG42" s="71"/>
      <c r="BH42" s="71"/>
      <c r="BI42" s="71"/>
      <c r="BJ42" s="71"/>
      <c r="BK42" s="71"/>
      <c r="BL42" s="71"/>
      <c r="BM42" s="244"/>
      <c r="BN42" s="244"/>
      <c r="BO42" s="244"/>
      <c r="BP42" s="244"/>
      <c r="BQ42" s="244"/>
      <c r="BR42" s="244"/>
      <c r="BS42" s="244"/>
      <c r="BT42" s="244"/>
      <c r="BU42" s="244"/>
      <c r="BV42" s="244"/>
      <c r="BW42" s="244"/>
      <c r="BX42" s="244"/>
      <c r="BY42" s="244"/>
      <c r="BZ42" s="244"/>
      <c r="CA42" s="244"/>
      <c r="CB42" s="244"/>
      <c r="CC42" s="244"/>
      <c r="CD42" s="244"/>
      <c r="CE42" s="244"/>
      <c r="CF42" s="244"/>
      <c r="CG42" s="244"/>
      <c r="CH42" s="244"/>
      <c r="CI42" s="244"/>
      <c r="CJ42" s="244"/>
      <c r="CK42" s="244"/>
      <c r="CL42" s="244"/>
      <c r="CM42" s="244"/>
      <c r="CN42" s="244"/>
      <c r="CO42" s="244"/>
      <c r="CP42" s="244"/>
      <c r="CQ42" s="244"/>
      <c r="CR42" s="244"/>
      <c r="CS42" s="244"/>
      <c r="CT42" s="244"/>
      <c r="CU42" s="244"/>
    </row>
    <row r="44" spans="1:124" x14ac:dyDescent="0.25">
      <c r="A44" s="21" t="s">
        <v>38</v>
      </c>
      <c r="B44" s="17" t="s">
        <v>39</v>
      </c>
    </row>
    <row r="45" spans="1:124" ht="18.75" customHeight="1" x14ac:dyDescent="0.25">
      <c r="A45" s="16" t="s">
        <v>40</v>
      </c>
      <c r="B45" s="139" t="s">
        <v>27</v>
      </c>
      <c r="C45" s="140"/>
      <c r="D45" s="140"/>
      <c r="E45" s="140"/>
      <c r="F45" s="141"/>
      <c r="G45" s="139" t="s">
        <v>41</v>
      </c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1"/>
      <c r="Z45" s="137" t="s">
        <v>42</v>
      </c>
      <c r="AA45" s="137"/>
      <c r="AB45" s="137"/>
      <c r="AC45" s="137"/>
      <c r="AD45" s="137"/>
      <c r="AE45" s="137"/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  <c r="BI45" s="137"/>
      <c r="BJ45" s="137"/>
      <c r="BK45" s="137"/>
      <c r="BL45" s="137"/>
      <c r="BM45" s="137"/>
      <c r="BN45" s="69" t="s">
        <v>43</v>
      </c>
      <c r="BO45" s="69"/>
      <c r="BP45" s="69"/>
      <c r="BQ45" s="69"/>
      <c r="BR45" s="69"/>
      <c r="BS45" s="69"/>
      <c r="BT45" s="69"/>
      <c r="BU45" s="69"/>
      <c r="BV45" s="69"/>
      <c r="BW45" s="69"/>
      <c r="BX45" s="69"/>
      <c r="BY45" s="69"/>
      <c r="BZ45" s="69"/>
      <c r="CA45" s="69"/>
      <c r="CB45" s="69"/>
      <c r="CC45" s="69"/>
      <c r="CD45" s="69"/>
      <c r="CE45" s="69"/>
      <c r="CF45" s="69"/>
      <c r="CG45" s="69"/>
      <c r="CH45" s="69"/>
      <c r="CI45" s="69"/>
      <c r="CJ45" s="69"/>
      <c r="CK45" s="69"/>
      <c r="CL45" s="69"/>
      <c r="CM45" s="69"/>
      <c r="CN45" s="69"/>
      <c r="CO45" s="69"/>
      <c r="CP45" s="69"/>
      <c r="CQ45" s="69"/>
    </row>
    <row r="46" spans="1:124" ht="18.75" customHeight="1" x14ac:dyDescent="0.25">
      <c r="B46" s="142"/>
      <c r="C46" s="143"/>
      <c r="D46" s="143"/>
      <c r="E46" s="143"/>
      <c r="F46" s="144"/>
      <c r="G46" s="142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4"/>
      <c r="Z46" s="70" t="s">
        <v>44</v>
      </c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  <c r="AR46" s="71"/>
      <c r="AS46" s="72"/>
      <c r="AT46" s="137" t="s">
        <v>45</v>
      </c>
      <c r="AU46" s="137"/>
      <c r="AV46" s="137"/>
      <c r="AW46" s="137"/>
      <c r="AX46" s="137"/>
      <c r="AY46" s="137"/>
      <c r="AZ46" s="137"/>
      <c r="BA46" s="137"/>
      <c r="BB46" s="137"/>
      <c r="BC46" s="137"/>
      <c r="BD46" s="137"/>
      <c r="BE46" s="137"/>
      <c r="BF46" s="137"/>
      <c r="BG46" s="137"/>
      <c r="BH46" s="137"/>
      <c r="BI46" s="137"/>
      <c r="BJ46" s="137"/>
      <c r="BK46" s="137"/>
      <c r="BL46" s="137"/>
      <c r="BM46" s="137"/>
      <c r="BN46" s="69"/>
      <c r="BO46" s="69"/>
      <c r="BP46" s="69"/>
      <c r="BQ46" s="69"/>
      <c r="BR46" s="69"/>
      <c r="BS46" s="69"/>
      <c r="BT46" s="69"/>
      <c r="BU46" s="69"/>
      <c r="BV46" s="69"/>
      <c r="BW46" s="69"/>
      <c r="BX46" s="69"/>
      <c r="BY46" s="69"/>
      <c r="BZ46" s="69"/>
      <c r="CA46" s="69"/>
      <c r="CB46" s="69"/>
      <c r="CC46" s="69"/>
      <c r="CD46" s="69"/>
      <c r="CE46" s="69"/>
      <c r="CF46" s="69"/>
      <c r="CG46" s="69"/>
      <c r="CH46" s="69"/>
      <c r="CI46" s="69"/>
      <c r="CJ46" s="69"/>
      <c r="CK46" s="69"/>
      <c r="CL46" s="69"/>
      <c r="CM46" s="69"/>
      <c r="CN46" s="69"/>
      <c r="CO46" s="69"/>
      <c r="CP46" s="69"/>
      <c r="CQ46" s="69"/>
    </row>
    <row r="47" spans="1:124" x14ac:dyDescent="0.25">
      <c r="B47" s="145"/>
      <c r="C47" s="146"/>
      <c r="D47" s="146"/>
      <c r="E47" s="146"/>
      <c r="F47" s="147"/>
      <c r="G47" s="145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  <c r="U47" s="146"/>
      <c r="V47" s="146"/>
      <c r="W47" s="146"/>
      <c r="X47" s="146"/>
      <c r="Y47" s="147"/>
      <c r="Z47" s="73" t="s">
        <v>46</v>
      </c>
      <c r="AA47" s="74"/>
      <c r="AB47" s="74"/>
      <c r="AC47" s="74"/>
      <c r="AD47" s="74"/>
      <c r="AE47" s="74"/>
      <c r="AF47" s="74"/>
      <c r="AG47" s="74"/>
      <c r="AH47" s="74"/>
      <c r="AI47" s="167"/>
      <c r="AJ47" s="73" t="s">
        <v>47</v>
      </c>
      <c r="AK47" s="74"/>
      <c r="AL47" s="74"/>
      <c r="AM47" s="74"/>
      <c r="AN47" s="74"/>
      <c r="AO47" s="74"/>
      <c r="AP47" s="74"/>
      <c r="AQ47" s="74"/>
      <c r="AR47" s="74"/>
      <c r="AS47" s="167"/>
      <c r="AT47" s="73" t="s">
        <v>46</v>
      </c>
      <c r="AU47" s="74"/>
      <c r="AV47" s="74"/>
      <c r="AW47" s="74"/>
      <c r="AX47" s="74"/>
      <c r="AY47" s="74"/>
      <c r="AZ47" s="74"/>
      <c r="BA47" s="74"/>
      <c r="BB47" s="74"/>
      <c r="BC47" s="167"/>
      <c r="BD47" s="73" t="s">
        <v>47</v>
      </c>
      <c r="BE47" s="74"/>
      <c r="BF47" s="74"/>
      <c r="BG47" s="74"/>
      <c r="BH47" s="74"/>
      <c r="BI47" s="74"/>
      <c r="BJ47" s="74"/>
      <c r="BK47" s="74"/>
      <c r="BL47" s="74"/>
      <c r="BM47" s="167"/>
      <c r="BN47" s="65" t="s">
        <v>48</v>
      </c>
      <c r="BO47" s="65"/>
      <c r="BP47" s="65"/>
      <c r="BQ47" s="65"/>
      <c r="BR47" s="65"/>
      <c r="BS47" s="65"/>
      <c r="BT47" s="65"/>
      <c r="BU47" s="65"/>
      <c r="BV47" s="65"/>
      <c r="BW47" s="65"/>
      <c r="BX47" s="65" t="s">
        <v>49</v>
      </c>
      <c r="BY47" s="65"/>
      <c r="BZ47" s="65"/>
      <c r="CA47" s="65"/>
      <c r="CB47" s="65"/>
      <c r="CC47" s="65"/>
      <c r="CD47" s="65"/>
      <c r="CE47" s="65"/>
      <c r="CF47" s="65"/>
      <c r="CG47" s="65"/>
      <c r="CH47" s="65" t="s">
        <v>50</v>
      </c>
      <c r="CI47" s="65"/>
      <c r="CJ47" s="65"/>
      <c r="CK47" s="65"/>
      <c r="CL47" s="65"/>
      <c r="CM47" s="65"/>
      <c r="CN47" s="65"/>
      <c r="CO47" s="65"/>
      <c r="CP47" s="65"/>
      <c r="CQ47" s="65"/>
    </row>
    <row r="48" spans="1:124" s="23" customFormat="1" ht="14.25" x14ac:dyDescent="0.2">
      <c r="A48" s="22"/>
      <c r="B48" s="131">
        <v>1</v>
      </c>
      <c r="C48" s="131"/>
      <c r="D48" s="131"/>
      <c r="E48" s="131"/>
      <c r="F48" s="131"/>
      <c r="G48" s="173" t="s">
        <v>51</v>
      </c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5"/>
      <c r="Z48" s="232">
        <f>SUM(Z49:AI51)</f>
        <v>91.272952911000004</v>
      </c>
      <c r="AA48" s="233"/>
      <c r="AB48" s="233"/>
      <c r="AC48" s="233"/>
      <c r="AD48" s="233"/>
      <c r="AE48" s="233"/>
      <c r="AF48" s="233"/>
      <c r="AG48" s="233"/>
      <c r="AH48" s="233"/>
      <c r="AI48" s="234"/>
      <c r="AJ48" s="232">
        <f t="shared" ref="AJ48" si="0">SUM(AJ49:AS51)</f>
        <v>108.65827727499999</v>
      </c>
      <c r="AK48" s="233"/>
      <c r="AL48" s="233"/>
      <c r="AM48" s="233"/>
      <c r="AN48" s="233"/>
      <c r="AO48" s="233"/>
      <c r="AP48" s="233"/>
      <c r="AQ48" s="233"/>
      <c r="AR48" s="233"/>
      <c r="AS48" s="234"/>
      <c r="AT48" s="232">
        <f t="shared" ref="AT48" si="1">SUM(AT49:BC51)</f>
        <v>41.171268729999994</v>
      </c>
      <c r="AU48" s="233"/>
      <c r="AV48" s="233"/>
      <c r="AW48" s="233"/>
      <c r="AX48" s="233"/>
      <c r="AY48" s="233"/>
      <c r="AZ48" s="233"/>
      <c r="BA48" s="233"/>
      <c r="BB48" s="233"/>
      <c r="BC48" s="234"/>
      <c r="BD48" s="232">
        <f t="shared" ref="BD48" si="2">SUM(BD49:BM51)</f>
        <v>49.013415155999994</v>
      </c>
      <c r="BE48" s="233"/>
      <c r="BF48" s="233"/>
      <c r="BG48" s="233"/>
      <c r="BH48" s="233"/>
      <c r="BI48" s="233"/>
      <c r="BJ48" s="233"/>
      <c r="BK48" s="233"/>
      <c r="BL48" s="233"/>
      <c r="BM48" s="234"/>
      <c r="BN48" s="179"/>
      <c r="BO48" s="179"/>
      <c r="BP48" s="179"/>
      <c r="BQ48" s="179"/>
      <c r="BR48" s="179"/>
      <c r="BS48" s="179"/>
      <c r="BT48" s="179"/>
      <c r="BU48" s="179"/>
      <c r="BV48" s="179"/>
      <c r="BW48" s="179"/>
      <c r="BX48" s="179"/>
      <c r="BY48" s="179"/>
      <c r="BZ48" s="179"/>
      <c r="CA48" s="179"/>
      <c r="CB48" s="179"/>
      <c r="CC48" s="179"/>
      <c r="CD48" s="179"/>
      <c r="CE48" s="179"/>
      <c r="CF48" s="179"/>
      <c r="CG48" s="179"/>
      <c r="CH48" s="179"/>
      <c r="CI48" s="179"/>
      <c r="CJ48" s="179"/>
      <c r="CK48" s="179"/>
      <c r="CL48" s="179"/>
      <c r="CM48" s="179"/>
      <c r="CN48" s="179"/>
      <c r="CO48" s="179"/>
      <c r="CP48" s="179"/>
      <c r="CQ48" s="179"/>
    </row>
    <row r="49" spans="1:125" ht="29.25" customHeight="1" x14ac:dyDescent="0.25">
      <c r="B49" s="60" t="s">
        <v>5</v>
      </c>
      <c r="C49" s="60"/>
      <c r="D49" s="60"/>
      <c r="E49" s="60"/>
      <c r="F49" s="60"/>
      <c r="G49" s="161" t="s">
        <v>224</v>
      </c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3"/>
      <c r="Z49" s="223">
        <v>38.752650410000001</v>
      </c>
      <c r="AA49" s="224"/>
      <c r="AB49" s="224"/>
      <c r="AC49" s="224"/>
      <c r="AD49" s="224"/>
      <c r="AE49" s="224"/>
      <c r="AF49" s="224"/>
      <c r="AG49" s="224"/>
      <c r="AH49" s="224"/>
      <c r="AI49" s="225"/>
      <c r="AJ49" s="223">
        <f>Z49*1.2</f>
        <v>46.503180491999998</v>
      </c>
      <c r="AK49" s="224"/>
      <c r="AL49" s="224"/>
      <c r="AM49" s="224"/>
      <c r="AN49" s="224"/>
      <c r="AO49" s="224"/>
      <c r="AP49" s="224"/>
      <c r="AQ49" s="224"/>
      <c r="AR49" s="224"/>
      <c r="AS49" s="225"/>
      <c r="AT49" s="223">
        <f>10.02682113+(2.02235+1.750252+2.478298+1.15204808)+2.50635+2.4717</f>
        <v>22.40781921</v>
      </c>
      <c r="AU49" s="224"/>
      <c r="AV49" s="224"/>
      <c r="AW49" s="224"/>
      <c r="AX49" s="224"/>
      <c r="AY49" s="224"/>
      <c r="AZ49" s="224"/>
      <c r="BA49" s="224"/>
      <c r="BB49" s="224"/>
      <c r="BC49" s="225"/>
      <c r="BD49" s="223">
        <f>1.2*AT49</f>
        <v>26.889383051999999</v>
      </c>
      <c r="BE49" s="224"/>
      <c r="BF49" s="224"/>
      <c r="BG49" s="224"/>
      <c r="BH49" s="224"/>
      <c r="BI49" s="224"/>
      <c r="BJ49" s="224"/>
      <c r="BK49" s="224"/>
      <c r="BL49" s="224"/>
      <c r="BM49" s="225"/>
      <c r="BN49" s="50" t="s">
        <v>201</v>
      </c>
      <c r="BO49" s="51"/>
      <c r="BP49" s="51"/>
      <c r="BQ49" s="51"/>
      <c r="BR49" s="51"/>
      <c r="BS49" s="51"/>
      <c r="BT49" s="51"/>
      <c r="BU49" s="51"/>
      <c r="BV49" s="51"/>
      <c r="BW49" s="52"/>
      <c r="BX49" s="50" t="s">
        <v>202</v>
      </c>
      <c r="BY49" s="51"/>
      <c r="BZ49" s="51"/>
      <c r="CA49" s="51"/>
      <c r="CB49" s="51"/>
      <c r="CC49" s="51"/>
      <c r="CD49" s="51"/>
      <c r="CE49" s="51"/>
      <c r="CF49" s="51"/>
      <c r="CG49" s="52"/>
      <c r="CH49" s="50" t="s">
        <v>253</v>
      </c>
      <c r="CI49" s="51"/>
      <c r="CJ49" s="51"/>
      <c r="CK49" s="51"/>
      <c r="CL49" s="51"/>
      <c r="CM49" s="51"/>
      <c r="CN49" s="51"/>
      <c r="CO49" s="51"/>
      <c r="CP49" s="51"/>
      <c r="CQ49" s="52"/>
      <c r="DT49" s="36"/>
    </row>
    <row r="50" spans="1:125" ht="15" customHeight="1" x14ac:dyDescent="0.25">
      <c r="B50" s="60" t="s">
        <v>83</v>
      </c>
      <c r="C50" s="60"/>
      <c r="D50" s="60"/>
      <c r="E50" s="60"/>
      <c r="F50" s="60"/>
      <c r="G50" s="164" t="s">
        <v>225</v>
      </c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6"/>
      <c r="Z50" s="223">
        <v>48.17397141</v>
      </c>
      <c r="AA50" s="224"/>
      <c r="AB50" s="224"/>
      <c r="AC50" s="224"/>
      <c r="AD50" s="224"/>
      <c r="AE50" s="224"/>
      <c r="AF50" s="224"/>
      <c r="AG50" s="224"/>
      <c r="AH50" s="224"/>
      <c r="AI50" s="225"/>
      <c r="AJ50" s="223">
        <f>Z50*1.2</f>
        <v>57.808765691999994</v>
      </c>
      <c r="AK50" s="224"/>
      <c r="AL50" s="224"/>
      <c r="AM50" s="224"/>
      <c r="AN50" s="224"/>
      <c r="AO50" s="224"/>
      <c r="AP50" s="224"/>
      <c r="AQ50" s="224"/>
      <c r="AR50" s="224"/>
      <c r="AS50" s="225"/>
      <c r="AT50" s="223">
        <f>1.600095+0.464061+(14.73875692)</f>
        <v>16.802912920000001</v>
      </c>
      <c r="AU50" s="224"/>
      <c r="AV50" s="224"/>
      <c r="AW50" s="224"/>
      <c r="AX50" s="224"/>
      <c r="AY50" s="224"/>
      <c r="AZ50" s="224"/>
      <c r="BA50" s="224"/>
      <c r="BB50" s="224"/>
      <c r="BC50" s="225"/>
      <c r="BD50" s="223">
        <f>AT50*1.2</f>
        <v>20.163495504</v>
      </c>
      <c r="BE50" s="224"/>
      <c r="BF50" s="224"/>
      <c r="BG50" s="224"/>
      <c r="BH50" s="224"/>
      <c r="BI50" s="224"/>
      <c r="BJ50" s="224"/>
      <c r="BK50" s="224"/>
      <c r="BL50" s="224"/>
      <c r="BM50" s="225"/>
      <c r="BN50" s="226" t="s">
        <v>234</v>
      </c>
      <c r="BO50" s="227"/>
      <c r="BP50" s="227"/>
      <c r="BQ50" s="227"/>
      <c r="BR50" s="227"/>
      <c r="BS50" s="227"/>
      <c r="BT50" s="227"/>
      <c r="BU50" s="227"/>
      <c r="BV50" s="227"/>
      <c r="BW50" s="228"/>
      <c r="BX50" s="226" t="s">
        <v>235</v>
      </c>
      <c r="BY50" s="227"/>
      <c r="BZ50" s="227"/>
      <c r="CA50" s="227"/>
      <c r="CB50" s="227"/>
      <c r="CC50" s="227"/>
      <c r="CD50" s="227"/>
      <c r="CE50" s="227"/>
      <c r="CF50" s="227"/>
      <c r="CG50" s="228"/>
      <c r="CH50" s="226" t="s">
        <v>254</v>
      </c>
      <c r="CI50" s="227"/>
      <c r="CJ50" s="227"/>
      <c r="CK50" s="227"/>
      <c r="CL50" s="227"/>
      <c r="CM50" s="227"/>
      <c r="CN50" s="227"/>
      <c r="CO50" s="227"/>
      <c r="CP50" s="227"/>
      <c r="CQ50" s="228"/>
      <c r="DT50" s="36"/>
    </row>
    <row r="51" spans="1:125" x14ac:dyDescent="0.25">
      <c r="B51" s="60" t="s">
        <v>85</v>
      </c>
      <c r="C51" s="60"/>
      <c r="D51" s="60"/>
      <c r="E51" s="60"/>
      <c r="F51" s="60"/>
      <c r="G51" s="61" t="s">
        <v>54</v>
      </c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223">
        <f>0.05*(Z49+Z50)</f>
        <v>4.3463310910000006</v>
      </c>
      <c r="AA51" s="224"/>
      <c r="AB51" s="224"/>
      <c r="AC51" s="224"/>
      <c r="AD51" s="224"/>
      <c r="AE51" s="224"/>
      <c r="AF51" s="224"/>
      <c r="AG51" s="224"/>
      <c r="AH51" s="224"/>
      <c r="AI51" s="225"/>
      <c r="AJ51" s="223">
        <f>Z51</f>
        <v>4.3463310910000006</v>
      </c>
      <c r="AK51" s="224"/>
      <c r="AL51" s="224"/>
      <c r="AM51" s="224"/>
      <c r="AN51" s="224"/>
      <c r="AO51" s="224"/>
      <c r="AP51" s="224"/>
      <c r="AQ51" s="224"/>
      <c r="AR51" s="224"/>
      <c r="AS51" s="225"/>
      <c r="AT51" s="223">
        <f>0.60454885+(0.1011175+0.0875126+0.1239149+0.79454025)+2.50635*0.05+2.4717*0.05</f>
        <v>1.9605366</v>
      </c>
      <c r="AU51" s="224"/>
      <c r="AV51" s="224"/>
      <c r="AW51" s="224"/>
      <c r="AX51" s="224"/>
      <c r="AY51" s="224"/>
      <c r="AZ51" s="224"/>
      <c r="BA51" s="224"/>
      <c r="BB51" s="224"/>
      <c r="BC51" s="225"/>
      <c r="BD51" s="223">
        <f>AT51</f>
        <v>1.9605366</v>
      </c>
      <c r="BE51" s="224"/>
      <c r="BF51" s="224"/>
      <c r="BG51" s="224"/>
      <c r="BH51" s="224"/>
      <c r="BI51" s="224"/>
      <c r="BJ51" s="224"/>
      <c r="BK51" s="224"/>
      <c r="BL51" s="224"/>
      <c r="BM51" s="225"/>
      <c r="BN51" s="229"/>
      <c r="BO51" s="230"/>
      <c r="BP51" s="230"/>
      <c r="BQ51" s="230"/>
      <c r="BR51" s="230"/>
      <c r="BS51" s="230"/>
      <c r="BT51" s="230"/>
      <c r="BU51" s="230"/>
      <c r="BV51" s="230"/>
      <c r="BW51" s="231"/>
      <c r="BX51" s="229"/>
      <c r="BY51" s="230"/>
      <c r="BZ51" s="230"/>
      <c r="CA51" s="230"/>
      <c r="CB51" s="230"/>
      <c r="CC51" s="230"/>
      <c r="CD51" s="230"/>
      <c r="CE51" s="230"/>
      <c r="CF51" s="230"/>
      <c r="CG51" s="231"/>
      <c r="CH51" s="229" t="s">
        <v>254</v>
      </c>
      <c r="CI51" s="230"/>
      <c r="CJ51" s="230"/>
      <c r="CK51" s="230"/>
      <c r="CL51" s="230"/>
      <c r="CM51" s="230"/>
      <c r="CN51" s="230"/>
      <c r="CO51" s="230"/>
      <c r="CP51" s="230"/>
      <c r="CQ51" s="231"/>
    </row>
    <row r="52" spans="1:125" x14ac:dyDescent="0.25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</row>
    <row r="53" spans="1:125" x14ac:dyDescent="0.25">
      <c r="A53" s="16" t="s">
        <v>55</v>
      </c>
      <c r="B53" s="1" t="s">
        <v>56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</row>
    <row r="54" spans="1:125" ht="53.25" customHeight="1" x14ac:dyDescent="0.25">
      <c r="B54" s="59" t="s">
        <v>240</v>
      </c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59"/>
      <c r="BA54" s="59"/>
      <c r="BB54" s="59"/>
      <c r="BC54" s="59"/>
      <c r="BD54" s="59"/>
      <c r="BE54" s="59"/>
      <c r="BF54" s="59"/>
      <c r="BG54" s="59"/>
      <c r="BH54" s="59"/>
      <c r="BI54" s="59"/>
      <c r="BJ54" s="59"/>
      <c r="BK54" s="59"/>
      <c r="BL54" s="59"/>
      <c r="BM54" s="59"/>
      <c r="BN54" s="59"/>
      <c r="BO54" s="59"/>
      <c r="BP54" s="59"/>
      <c r="BQ54" s="59"/>
      <c r="BR54" s="59"/>
      <c r="BS54" s="59"/>
      <c r="BT54" s="59"/>
      <c r="BU54" s="59"/>
      <c r="BV54" s="59"/>
      <c r="BW54" s="59"/>
      <c r="BX54" s="59"/>
      <c r="BY54" s="59"/>
      <c r="BZ54" s="59"/>
      <c r="CA54" s="59"/>
      <c r="CB54" s="59"/>
      <c r="CC54" s="59"/>
      <c r="CD54" s="59"/>
      <c r="CE54" s="59"/>
      <c r="CF54" s="59"/>
      <c r="CG54" s="59"/>
      <c r="CH54" s="59"/>
      <c r="CI54" s="59"/>
      <c r="CJ54" s="59"/>
      <c r="CK54" s="59"/>
      <c r="CL54" s="59"/>
      <c r="CM54" s="59"/>
      <c r="CN54" s="59"/>
      <c r="CO54" s="59"/>
      <c r="CP54" s="59"/>
      <c r="CQ54" s="59"/>
      <c r="CR54" s="59"/>
      <c r="CS54" s="59"/>
      <c r="CT54" s="59"/>
      <c r="CU54" s="59"/>
    </row>
    <row r="57" spans="1:125" s="18" customFormat="1" ht="15.75" x14ac:dyDescent="0.25">
      <c r="A57" s="9" t="s">
        <v>57</v>
      </c>
      <c r="B57" s="14" t="s">
        <v>58</v>
      </c>
      <c r="C57" s="14"/>
      <c r="D57" s="14"/>
      <c r="DT57" s="3"/>
      <c r="DU57" s="3"/>
    </row>
    <row r="58" spans="1:125" x14ac:dyDescent="0.25">
      <c r="B58" s="3"/>
    </row>
    <row r="59" spans="1:125" ht="33" customHeight="1" x14ac:dyDescent="0.25">
      <c r="B59" s="79" t="s">
        <v>154</v>
      </c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79"/>
      <c r="BR59" s="79"/>
      <c r="BS59" s="79"/>
      <c r="BT59" s="79"/>
      <c r="BU59" s="79"/>
      <c r="BV59" s="79"/>
      <c r="BW59" s="79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5"/>
      <c r="CW59" s="25"/>
      <c r="CX59" s="25"/>
      <c r="CY59" s="25"/>
    </row>
    <row r="60" spans="1:125" ht="31.5" customHeight="1" x14ac:dyDescent="0.25">
      <c r="B60" s="168" t="s">
        <v>59</v>
      </c>
      <c r="C60" s="168"/>
      <c r="D60" s="168"/>
      <c r="E60" s="168"/>
      <c r="F60" s="168"/>
      <c r="G60" s="168"/>
      <c r="H60" s="168"/>
      <c r="I60" s="168"/>
      <c r="J60" s="168"/>
      <c r="K60" s="168" t="s">
        <v>62</v>
      </c>
      <c r="L60" s="168"/>
      <c r="M60" s="168"/>
      <c r="N60" s="168"/>
      <c r="O60" s="168"/>
      <c r="P60" s="119" t="s">
        <v>63</v>
      </c>
      <c r="Q60" s="120"/>
      <c r="R60" s="120"/>
      <c r="S60" s="120"/>
      <c r="T60" s="120"/>
      <c r="U60" s="120"/>
      <c r="V60" s="120"/>
      <c r="W60" s="120"/>
      <c r="X60" s="120"/>
      <c r="Y60" s="121"/>
      <c r="Z60" s="119" t="s">
        <v>22</v>
      </c>
      <c r="AA60" s="120"/>
      <c r="AB60" s="120"/>
      <c r="AC60" s="120"/>
      <c r="AD60" s="120"/>
      <c r="AE60" s="120"/>
      <c r="AF60" s="120"/>
      <c r="AG60" s="120"/>
      <c r="AH60" s="120"/>
      <c r="AI60" s="121"/>
      <c r="AJ60" s="119" t="s">
        <v>152</v>
      </c>
      <c r="AK60" s="120"/>
      <c r="AL60" s="120"/>
      <c r="AM60" s="120"/>
      <c r="AN60" s="120"/>
      <c r="AO60" s="120"/>
      <c r="AP60" s="120"/>
      <c r="AQ60" s="120"/>
      <c r="AR60" s="120"/>
      <c r="AS60" s="121"/>
      <c r="AT60" s="119" t="s">
        <v>153</v>
      </c>
      <c r="AU60" s="120"/>
      <c r="AV60" s="120"/>
      <c r="AW60" s="120"/>
      <c r="AX60" s="120"/>
      <c r="AY60" s="120"/>
      <c r="AZ60" s="120"/>
      <c r="BA60" s="120"/>
      <c r="BB60" s="120"/>
      <c r="BC60" s="121"/>
      <c r="BD60" s="119" t="s">
        <v>147</v>
      </c>
      <c r="BE60" s="120"/>
      <c r="BF60" s="120"/>
      <c r="BG60" s="120"/>
      <c r="BH60" s="120"/>
      <c r="BI60" s="120"/>
      <c r="BJ60" s="120"/>
      <c r="BK60" s="120"/>
      <c r="BL60" s="120"/>
      <c r="BM60" s="121"/>
      <c r="BN60" s="119" t="s">
        <v>161</v>
      </c>
      <c r="BO60" s="120"/>
      <c r="BP60" s="120"/>
      <c r="BQ60" s="120"/>
      <c r="BR60" s="120"/>
      <c r="BS60" s="120"/>
      <c r="BT60" s="120"/>
      <c r="BU60" s="120"/>
      <c r="BV60" s="120"/>
      <c r="BW60" s="121"/>
      <c r="BX60" s="26"/>
      <c r="BY60" s="26"/>
      <c r="BZ60" s="26"/>
      <c r="CA60" s="26"/>
      <c r="CB60" s="26"/>
      <c r="CC60" s="26"/>
      <c r="CD60" s="26"/>
      <c r="CE60" s="26"/>
      <c r="CF60" s="26"/>
      <c r="CG60" s="26"/>
      <c r="CH60" s="26"/>
      <c r="CI60" s="26"/>
      <c r="CJ60" s="26"/>
      <c r="CK60" s="26"/>
      <c r="CL60" s="26"/>
      <c r="CM60" s="26"/>
      <c r="CN60" s="26"/>
      <c r="CO60" s="26"/>
      <c r="CP60" s="26"/>
      <c r="CQ60" s="26"/>
      <c r="CR60" s="26"/>
      <c r="CS60" s="26"/>
      <c r="CT60" s="26"/>
      <c r="CU60" s="26"/>
    </row>
    <row r="61" spans="1:125" ht="31.5" customHeight="1" x14ac:dyDescent="0.25">
      <c r="B61" s="168"/>
      <c r="C61" s="168"/>
      <c r="D61" s="168"/>
      <c r="E61" s="168"/>
      <c r="F61" s="168"/>
      <c r="G61" s="168"/>
      <c r="H61" s="168"/>
      <c r="I61" s="168"/>
      <c r="J61" s="168"/>
      <c r="K61" s="168"/>
      <c r="L61" s="168"/>
      <c r="M61" s="168"/>
      <c r="N61" s="168"/>
      <c r="O61" s="168"/>
      <c r="P61" s="70" t="s">
        <v>64</v>
      </c>
      <c r="Q61" s="71"/>
      <c r="R61" s="71"/>
      <c r="S61" s="71"/>
      <c r="T61" s="72"/>
      <c r="U61" s="70" t="s">
        <v>65</v>
      </c>
      <c r="V61" s="71"/>
      <c r="W61" s="71"/>
      <c r="X61" s="71"/>
      <c r="Y61" s="72"/>
      <c r="Z61" s="70" t="s">
        <v>64</v>
      </c>
      <c r="AA61" s="71"/>
      <c r="AB61" s="71"/>
      <c r="AC61" s="71"/>
      <c r="AD61" s="72"/>
      <c r="AE61" s="70" t="s">
        <v>65</v>
      </c>
      <c r="AF61" s="71"/>
      <c r="AG61" s="71"/>
      <c r="AH61" s="71"/>
      <c r="AI61" s="72"/>
      <c r="AJ61" s="70" t="s">
        <v>64</v>
      </c>
      <c r="AK61" s="71"/>
      <c r="AL61" s="71"/>
      <c r="AM61" s="71"/>
      <c r="AN61" s="72"/>
      <c r="AO61" s="70" t="s">
        <v>65</v>
      </c>
      <c r="AP61" s="71"/>
      <c r="AQ61" s="71"/>
      <c r="AR61" s="71"/>
      <c r="AS61" s="72"/>
      <c r="AT61" s="70" t="s">
        <v>64</v>
      </c>
      <c r="AU61" s="71"/>
      <c r="AV61" s="71"/>
      <c r="AW61" s="71"/>
      <c r="AX61" s="72"/>
      <c r="AY61" s="70" t="s">
        <v>65</v>
      </c>
      <c r="AZ61" s="71"/>
      <c r="BA61" s="71"/>
      <c r="BB61" s="71"/>
      <c r="BC61" s="72"/>
      <c r="BD61" s="70" t="s">
        <v>64</v>
      </c>
      <c r="BE61" s="71"/>
      <c r="BF61" s="71"/>
      <c r="BG61" s="71"/>
      <c r="BH61" s="72"/>
      <c r="BI61" s="70" t="s">
        <v>65</v>
      </c>
      <c r="BJ61" s="71"/>
      <c r="BK61" s="71"/>
      <c r="BL61" s="71"/>
      <c r="BM61" s="72"/>
      <c r="BN61" s="70" t="s">
        <v>64</v>
      </c>
      <c r="BO61" s="71"/>
      <c r="BP61" s="71"/>
      <c r="BQ61" s="71"/>
      <c r="BR61" s="72"/>
      <c r="BS61" s="70" t="s">
        <v>65</v>
      </c>
      <c r="BT61" s="71"/>
      <c r="BU61" s="71"/>
      <c r="BV61" s="71"/>
      <c r="BW61" s="72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  <c r="DT61" s="43"/>
    </row>
    <row r="62" spans="1:125" x14ac:dyDescent="0.25">
      <c r="A62" s="16" t="s">
        <v>60</v>
      </c>
      <c r="B62" s="164" t="s">
        <v>128</v>
      </c>
      <c r="C62" s="165"/>
      <c r="D62" s="165"/>
      <c r="E62" s="165"/>
      <c r="F62" s="165"/>
      <c r="G62" s="165"/>
      <c r="H62" s="165"/>
      <c r="I62" s="165"/>
      <c r="J62" s="166"/>
      <c r="K62" s="73" t="s">
        <v>66</v>
      </c>
      <c r="L62" s="74"/>
      <c r="M62" s="74"/>
      <c r="N62" s="74"/>
      <c r="O62" s="167"/>
      <c r="P62" s="221"/>
      <c r="Q62" s="221"/>
      <c r="R62" s="221"/>
      <c r="S62" s="221"/>
      <c r="T62" s="221"/>
      <c r="U62" s="221">
        <v>2.4292398500000001</v>
      </c>
      <c r="V62" s="221"/>
      <c r="W62" s="221"/>
      <c r="X62" s="221"/>
      <c r="Y62" s="221"/>
      <c r="Z62" s="221">
        <v>12.52670659</v>
      </c>
      <c r="AA62" s="221"/>
      <c r="AB62" s="221"/>
      <c r="AC62" s="221"/>
      <c r="AD62" s="221"/>
      <c r="AE62" s="221">
        <v>12.52670659</v>
      </c>
      <c r="AF62" s="221"/>
      <c r="AG62" s="221"/>
      <c r="AH62" s="221"/>
      <c r="AI62" s="221"/>
      <c r="AJ62" s="221">
        <v>27.677131250000002</v>
      </c>
      <c r="AK62" s="221"/>
      <c r="AL62" s="221"/>
      <c r="AM62" s="221"/>
      <c r="AN62" s="221"/>
      <c r="AO62" s="221">
        <f>2.5279375+2.187815+3.0978725+19.86350625</f>
        <v>27.677131250000002</v>
      </c>
      <c r="AP62" s="221"/>
      <c r="AQ62" s="221"/>
      <c r="AR62" s="221"/>
      <c r="AS62" s="221"/>
      <c r="AT62" s="221">
        <v>27.690826250000001</v>
      </c>
      <c r="AU62" s="221"/>
      <c r="AV62" s="221"/>
      <c r="AW62" s="221"/>
      <c r="AX62" s="221"/>
      <c r="AY62" s="222">
        <f>(2.50635*1.2+2.50635*0.05)+(2.4717*1.2+2.4717*0.05)</f>
        <v>6.2225624999999987</v>
      </c>
      <c r="AZ62" s="222"/>
      <c r="BA62" s="222"/>
      <c r="BB62" s="222"/>
      <c r="BC62" s="222"/>
      <c r="BD62" s="221">
        <v>38.176598380000001</v>
      </c>
      <c r="BE62" s="221"/>
      <c r="BF62" s="221"/>
      <c r="BG62" s="221"/>
      <c r="BH62" s="221"/>
      <c r="BI62" s="221"/>
      <c r="BJ62" s="221"/>
      <c r="BK62" s="221"/>
      <c r="BL62" s="221"/>
      <c r="BM62" s="221"/>
      <c r="BN62" s="221">
        <f>U62+Z62+AJ62+AT62+BD62</f>
        <v>108.50050232000001</v>
      </c>
      <c r="BO62" s="221"/>
      <c r="BP62" s="221"/>
      <c r="BQ62" s="221"/>
      <c r="BR62" s="221"/>
      <c r="BS62" s="222">
        <f>U62+AE62+AO62+AY62+BI62</f>
        <v>48.855640190000003</v>
      </c>
      <c r="BT62" s="222"/>
      <c r="BU62" s="222"/>
      <c r="BV62" s="222"/>
      <c r="BW62" s="222"/>
      <c r="BX62" s="28"/>
      <c r="BY62" s="28"/>
      <c r="BZ62" s="28"/>
      <c r="CA62" s="28"/>
      <c r="CB62" s="28"/>
      <c r="CC62" s="45">
        <f>'K_НЭСКО-ХМАО-03'!AO44+'K_НЭСКО-ХМАО-04'!AO50</f>
        <v>0.15777497499999998</v>
      </c>
      <c r="CD62" s="28"/>
      <c r="CE62" s="28"/>
      <c r="CF62" s="28"/>
      <c r="CG62" s="28"/>
      <c r="CH62" s="28"/>
      <c r="CI62" s="28"/>
      <c r="CJ62" s="28"/>
      <c r="CK62" s="28"/>
      <c r="CL62" s="28"/>
      <c r="CM62" s="28"/>
      <c r="CN62" s="28"/>
      <c r="CO62" s="28"/>
      <c r="CP62" s="28"/>
      <c r="CQ62" s="28"/>
      <c r="CR62" s="28"/>
      <c r="CS62" s="28"/>
      <c r="CT62" s="28"/>
      <c r="CU62" s="28"/>
      <c r="DT62" s="43"/>
    </row>
    <row r="63" spans="1:125" x14ac:dyDescent="0.25">
      <c r="A63" s="16" t="s">
        <v>61</v>
      </c>
      <c r="B63" s="164" t="s">
        <v>129</v>
      </c>
      <c r="C63" s="165"/>
      <c r="D63" s="165"/>
      <c r="E63" s="165"/>
      <c r="F63" s="165"/>
      <c r="G63" s="165"/>
      <c r="H63" s="165"/>
      <c r="I63" s="165"/>
      <c r="J63" s="166"/>
      <c r="K63" s="73" t="s">
        <v>66</v>
      </c>
      <c r="L63" s="74"/>
      <c r="M63" s="74"/>
      <c r="N63" s="74"/>
      <c r="O63" s="167"/>
      <c r="P63" s="221"/>
      <c r="Q63" s="221"/>
      <c r="R63" s="221"/>
      <c r="S63" s="221"/>
      <c r="T63" s="221"/>
      <c r="U63" s="221">
        <v>2.4292398500000001</v>
      </c>
      <c r="V63" s="221"/>
      <c r="W63" s="221"/>
      <c r="X63" s="221"/>
      <c r="Y63" s="221"/>
      <c r="Z63" s="221">
        <v>12.52670659</v>
      </c>
      <c r="AA63" s="221"/>
      <c r="AB63" s="221"/>
      <c r="AC63" s="221"/>
      <c r="AD63" s="221"/>
      <c r="AE63" s="221">
        <v>12.52670659</v>
      </c>
      <c r="AF63" s="221"/>
      <c r="AG63" s="221"/>
      <c r="AH63" s="221"/>
      <c r="AI63" s="221"/>
      <c r="AJ63" s="221">
        <v>27.677131250000002</v>
      </c>
      <c r="AK63" s="221"/>
      <c r="AL63" s="221"/>
      <c r="AM63" s="221"/>
      <c r="AN63" s="221"/>
      <c r="AO63" s="221">
        <f>2.5279375+2.187815+22.96137875</f>
        <v>27.677131250000002</v>
      </c>
      <c r="AP63" s="221"/>
      <c r="AQ63" s="221"/>
      <c r="AR63" s="221"/>
      <c r="AS63" s="221"/>
      <c r="AT63" s="221">
        <v>27.690826250000001</v>
      </c>
      <c r="AU63" s="221"/>
      <c r="AV63" s="221"/>
      <c r="AW63" s="221"/>
      <c r="AX63" s="221"/>
      <c r="AY63" s="222">
        <f>(2.50635*1.2+2.50635*0.05)</f>
        <v>3.1329374999999997</v>
      </c>
      <c r="AZ63" s="222"/>
      <c r="BA63" s="222"/>
      <c r="BB63" s="222"/>
      <c r="BC63" s="222"/>
      <c r="BD63" s="221">
        <v>38.176598380000001</v>
      </c>
      <c r="BE63" s="221"/>
      <c r="BF63" s="221"/>
      <c r="BG63" s="221"/>
      <c r="BH63" s="221"/>
      <c r="BI63" s="221"/>
      <c r="BJ63" s="221"/>
      <c r="BK63" s="221"/>
      <c r="BL63" s="221"/>
      <c r="BM63" s="221"/>
      <c r="BN63" s="221">
        <f>U63+Z63+AJ63+AT63+BD63</f>
        <v>108.50050232000001</v>
      </c>
      <c r="BO63" s="221"/>
      <c r="BP63" s="221"/>
      <c r="BQ63" s="221"/>
      <c r="BR63" s="221"/>
      <c r="BS63" s="222">
        <f>U63+AE63+AO63+AY63+BI63</f>
        <v>45.766015189999997</v>
      </c>
      <c r="BT63" s="222"/>
      <c r="BU63" s="222"/>
      <c r="BV63" s="222"/>
      <c r="BW63" s="222"/>
      <c r="BX63" s="28"/>
      <c r="BY63" s="28"/>
      <c r="BZ63" s="28"/>
      <c r="CA63" s="28"/>
      <c r="CB63" s="28"/>
      <c r="CC63" s="45">
        <f>'K_НЭСКО-ХМАО-03'!AO45+'K_НЭСКО-ХМАО-04'!AO51</f>
        <v>0.15777498000000001</v>
      </c>
      <c r="CD63" s="28"/>
      <c r="CE63" s="28"/>
      <c r="CF63" s="28"/>
      <c r="CG63" s="28"/>
      <c r="CH63" s="28"/>
      <c r="CI63" s="28"/>
      <c r="CJ63" s="28"/>
      <c r="CK63" s="28"/>
      <c r="CL63" s="28"/>
      <c r="CM63" s="28"/>
      <c r="CN63" s="28"/>
      <c r="CO63" s="28"/>
      <c r="CP63" s="28"/>
      <c r="CQ63" s="28"/>
      <c r="CR63" s="28"/>
      <c r="CS63" s="28"/>
      <c r="CT63" s="28"/>
      <c r="CU63" s="28"/>
      <c r="DT63" s="43"/>
    </row>
    <row r="64" spans="1:125" x14ac:dyDescent="0.25">
      <c r="A64" s="16" t="s">
        <v>88</v>
      </c>
      <c r="B64" s="164" t="s">
        <v>130</v>
      </c>
      <c r="C64" s="165"/>
      <c r="D64" s="165"/>
      <c r="E64" s="165"/>
      <c r="F64" s="165"/>
      <c r="G64" s="165"/>
      <c r="H64" s="165"/>
      <c r="I64" s="165"/>
      <c r="J64" s="166"/>
      <c r="K64" s="73" t="s">
        <v>66</v>
      </c>
      <c r="L64" s="74"/>
      <c r="M64" s="74"/>
      <c r="N64" s="74"/>
      <c r="O64" s="167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>
        <v>15.11372141</v>
      </c>
      <c r="AA64" s="221"/>
      <c r="AB64" s="221"/>
      <c r="AC64" s="221"/>
      <c r="AD64" s="221"/>
      <c r="AE64" s="221">
        <v>15.11372141</v>
      </c>
      <c r="AF64" s="221"/>
      <c r="AG64" s="221"/>
      <c r="AH64" s="221"/>
      <c r="AI64" s="221"/>
      <c r="AJ64" s="221">
        <v>27.677131250000002</v>
      </c>
      <c r="AK64" s="221"/>
      <c r="AL64" s="221"/>
      <c r="AM64" s="221"/>
      <c r="AN64" s="221"/>
      <c r="AO64" s="221">
        <v>27.677131249999999</v>
      </c>
      <c r="AP64" s="221"/>
      <c r="AQ64" s="221"/>
      <c r="AR64" s="221"/>
      <c r="AS64" s="221"/>
      <c r="AT64" s="221">
        <v>27.690826250000001</v>
      </c>
      <c r="AU64" s="221"/>
      <c r="AV64" s="221"/>
      <c r="AW64" s="221"/>
      <c r="AX64" s="221"/>
      <c r="AY64" s="221"/>
      <c r="AZ64" s="221"/>
      <c r="BA64" s="221"/>
      <c r="BB64" s="221"/>
      <c r="BC64" s="221"/>
      <c r="BD64" s="221">
        <v>38.176598380000001</v>
      </c>
      <c r="BE64" s="221"/>
      <c r="BF64" s="221"/>
      <c r="BG64" s="221"/>
      <c r="BH64" s="221"/>
      <c r="BI64" s="221"/>
      <c r="BJ64" s="221"/>
      <c r="BK64" s="221"/>
      <c r="BL64" s="221"/>
      <c r="BM64" s="221"/>
      <c r="BN64" s="221">
        <f>P64+Z64+AJ64+AT64+BD64</f>
        <v>108.65827729</v>
      </c>
      <c r="BO64" s="221"/>
      <c r="BP64" s="221"/>
      <c r="BQ64" s="221"/>
      <c r="BR64" s="221"/>
      <c r="BS64" s="222">
        <f>U64+AE64+AO64+AY64+BI64</f>
        <v>42.790852659999999</v>
      </c>
      <c r="BT64" s="222"/>
      <c r="BU64" s="222"/>
      <c r="BV64" s="222"/>
      <c r="BW64" s="222"/>
      <c r="BX64" s="28"/>
      <c r="BY64" s="28"/>
      <c r="BZ64" s="28"/>
      <c r="CA64" s="28"/>
      <c r="CB64" s="28"/>
      <c r="CC64" s="45">
        <f>'K_НЭСКО-ХМАО-03'!AO46+'K_НЭСКО-ХМАО-04'!AO52</f>
        <v>0</v>
      </c>
      <c r="CD64" s="28"/>
      <c r="CE64" s="28"/>
      <c r="CF64" s="28"/>
      <c r="CG64" s="28"/>
      <c r="CH64" s="28"/>
      <c r="CI64" s="28"/>
      <c r="CJ64" s="28"/>
      <c r="CK64" s="28"/>
      <c r="CL64" s="28"/>
      <c r="CM64" s="28"/>
      <c r="CN64" s="28"/>
      <c r="CO64" s="28"/>
      <c r="CP64" s="28"/>
      <c r="CQ64" s="28"/>
      <c r="CR64" s="28"/>
      <c r="CS64" s="28"/>
      <c r="CT64" s="28"/>
      <c r="CU64" s="28"/>
    </row>
    <row r="65" spans="1:99" x14ac:dyDescent="0.25">
      <c r="A65" s="16" t="s">
        <v>90</v>
      </c>
      <c r="B65" s="164" t="s">
        <v>67</v>
      </c>
      <c r="C65" s="165"/>
      <c r="D65" s="165"/>
      <c r="E65" s="165"/>
      <c r="F65" s="165"/>
      <c r="G65" s="165"/>
      <c r="H65" s="165"/>
      <c r="I65" s="165"/>
      <c r="J65" s="166"/>
      <c r="K65" s="73" t="s">
        <v>68</v>
      </c>
      <c r="L65" s="74"/>
      <c r="M65" s="74"/>
      <c r="N65" s="74"/>
      <c r="O65" s="167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>
        <v>1</v>
      </c>
      <c r="AA65" s="221"/>
      <c r="AB65" s="221"/>
      <c r="AC65" s="221"/>
      <c r="AD65" s="221"/>
      <c r="AE65" s="221"/>
      <c r="AF65" s="221"/>
      <c r="AG65" s="221"/>
      <c r="AH65" s="221"/>
      <c r="AI65" s="221"/>
      <c r="AJ65" s="221">
        <v>1</v>
      </c>
      <c r="AK65" s="221"/>
      <c r="AL65" s="221"/>
      <c r="AM65" s="221"/>
      <c r="AN65" s="221"/>
      <c r="AO65" s="221">
        <v>1</v>
      </c>
      <c r="AP65" s="221"/>
      <c r="AQ65" s="221"/>
      <c r="AR65" s="221"/>
      <c r="AS65" s="221"/>
      <c r="AT65" s="221">
        <v>1</v>
      </c>
      <c r="AU65" s="221"/>
      <c r="AV65" s="221"/>
      <c r="AW65" s="221"/>
      <c r="AX65" s="221"/>
      <c r="AY65" s="221"/>
      <c r="AZ65" s="221"/>
      <c r="BA65" s="221"/>
      <c r="BB65" s="221"/>
      <c r="BC65" s="221"/>
      <c r="BD65" s="221">
        <v>1</v>
      </c>
      <c r="BE65" s="221"/>
      <c r="BF65" s="221"/>
      <c r="BG65" s="221"/>
      <c r="BH65" s="221"/>
      <c r="BI65" s="221"/>
      <c r="BJ65" s="221"/>
      <c r="BK65" s="221"/>
      <c r="BL65" s="221"/>
      <c r="BM65" s="221"/>
      <c r="BN65" s="221">
        <v>1</v>
      </c>
      <c r="BO65" s="221"/>
      <c r="BP65" s="221"/>
      <c r="BQ65" s="221"/>
      <c r="BR65" s="221"/>
      <c r="BS65" s="221">
        <f>BN65</f>
        <v>1</v>
      </c>
      <c r="BT65" s="221"/>
      <c r="BU65" s="221"/>
      <c r="BV65" s="221"/>
      <c r="BW65" s="221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30"/>
      <c r="CI65" s="30"/>
      <c r="CJ65" s="30"/>
      <c r="CK65" s="30"/>
      <c r="CL65" s="30"/>
      <c r="CM65" s="30"/>
      <c r="CN65" s="30"/>
      <c r="CO65" s="28"/>
      <c r="CP65" s="28"/>
      <c r="CQ65" s="28"/>
      <c r="CR65" s="28"/>
      <c r="CS65" s="28"/>
      <c r="CT65" s="28"/>
      <c r="CU65" s="28"/>
    </row>
    <row r="66" spans="1:99" x14ac:dyDescent="0.25">
      <c r="B66" s="31" t="s">
        <v>131</v>
      </c>
      <c r="C66" s="1"/>
      <c r="D66" s="1"/>
      <c r="E66" s="1"/>
      <c r="F66" s="1"/>
      <c r="G66" s="1"/>
      <c r="H66" s="1"/>
      <c r="I66" s="1"/>
      <c r="J66" s="1"/>
      <c r="K66" s="2"/>
      <c r="L66" s="2"/>
      <c r="M66" s="2"/>
      <c r="N66" s="2"/>
      <c r="O66" s="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28"/>
      <c r="AS66" s="29"/>
      <c r="AT66" s="29"/>
      <c r="AU66" s="29"/>
      <c r="AV66" s="29"/>
      <c r="AW66" s="29"/>
      <c r="AX66" s="29"/>
      <c r="AY66" s="28"/>
      <c r="AZ66" s="29"/>
      <c r="BA66" s="29"/>
      <c r="BB66" s="29"/>
      <c r="BC66" s="29"/>
      <c r="BD66" s="29"/>
      <c r="BE66" s="29"/>
      <c r="BF66" s="28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30"/>
      <c r="CI66" s="30"/>
      <c r="CJ66" s="30"/>
      <c r="CK66" s="30"/>
      <c r="CL66" s="30"/>
      <c r="CM66" s="30"/>
      <c r="CN66" s="30"/>
      <c r="CO66" s="28"/>
      <c r="CP66" s="28"/>
      <c r="CQ66" s="28"/>
      <c r="CR66" s="28"/>
      <c r="CS66" s="28"/>
      <c r="CT66" s="28"/>
      <c r="CU66" s="28"/>
    </row>
    <row r="68" spans="1:99" s="18" customFormat="1" ht="15.75" x14ac:dyDescent="0.25">
      <c r="A68" s="9" t="s">
        <v>69</v>
      </c>
      <c r="B68" s="14" t="s">
        <v>70</v>
      </c>
      <c r="C68" s="14"/>
      <c r="D68" s="14"/>
    </row>
    <row r="69" spans="1:99" ht="20.25" customHeight="1" x14ac:dyDescent="0.25">
      <c r="A69" s="15" t="s">
        <v>71</v>
      </c>
      <c r="B69" s="138" t="s">
        <v>72</v>
      </c>
      <c r="C69" s="138"/>
      <c r="D69" s="138"/>
      <c r="E69" s="138"/>
      <c r="F69" s="138"/>
      <c r="G69" s="138"/>
      <c r="H69" s="138"/>
      <c r="I69" s="138"/>
      <c r="J69" s="138"/>
      <c r="K69" s="138"/>
      <c r="L69" s="138"/>
      <c r="M69" s="138"/>
      <c r="N69" s="138"/>
      <c r="O69" s="138"/>
      <c r="P69" s="138"/>
      <c r="Q69" s="138"/>
      <c r="R69" s="138"/>
      <c r="S69" s="138"/>
      <c r="T69" s="138"/>
      <c r="U69" s="138"/>
      <c r="V69" s="138"/>
      <c r="W69" s="138"/>
      <c r="X69" s="138"/>
      <c r="Y69" s="138"/>
      <c r="Z69" s="138"/>
      <c r="AA69" s="138"/>
      <c r="AB69" s="138"/>
      <c r="AC69" s="138"/>
      <c r="AD69" s="138"/>
      <c r="AE69" s="138"/>
      <c r="AF69" s="138"/>
      <c r="AG69" s="138"/>
      <c r="AH69" s="138"/>
      <c r="AI69" s="138"/>
      <c r="AJ69" s="138"/>
      <c r="AK69" s="138"/>
      <c r="AL69" s="138"/>
      <c r="AM69" s="138"/>
      <c r="AN69" s="138"/>
      <c r="AO69" s="138"/>
      <c r="AP69" s="138"/>
      <c r="AQ69" s="138"/>
      <c r="AR69" s="138"/>
      <c r="AS69" s="138"/>
      <c r="AT69" s="138"/>
      <c r="AU69" s="138"/>
      <c r="AV69" s="138"/>
      <c r="AW69" s="138"/>
      <c r="AX69" s="138"/>
      <c r="AY69" s="138"/>
      <c r="AZ69" s="138"/>
      <c r="BA69" s="138"/>
      <c r="BB69" s="138"/>
      <c r="BC69" s="138"/>
      <c r="BD69" s="138"/>
      <c r="BE69" s="138"/>
      <c r="BF69" s="138"/>
      <c r="BG69" s="138"/>
      <c r="BH69" s="138"/>
      <c r="BI69" s="138"/>
      <c r="BJ69" s="138"/>
      <c r="BK69" s="138"/>
      <c r="BL69" s="138"/>
      <c r="BM69" s="138"/>
      <c r="BN69" s="138"/>
      <c r="BO69" s="138"/>
      <c r="BP69" s="138"/>
      <c r="BQ69" s="138"/>
      <c r="BR69" s="138"/>
      <c r="BS69" s="138"/>
      <c r="BT69" s="138"/>
      <c r="BU69" s="138"/>
      <c r="BV69" s="138"/>
      <c r="BW69" s="138"/>
      <c r="BX69" s="138"/>
      <c r="BY69" s="138"/>
      <c r="BZ69" s="138"/>
      <c r="CA69" s="138"/>
      <c r="CB69" s="138"/>
      <c r="CC69" s="138"/>
      <c r="CD69" s="138"/>
      <c r="CE69" s="138"/>
      <c r="CF69" s="138"/>
      <c r="CG69" s="138"/>
      <c r="CH69" s="138"/>
      <c r="CI69" s="138"/>
      <c r="CJ69" s="138"/>
      <c r="CK69" s="138"/>
      <c r="CL69" s="138"/>
      <c r="CM69" s="138"/>
      <c r="CN69" s="138"/>
      <c r="CO69" s="138"/>
      <c r="CP69" s="138"/>
      <c r="CQ69" s="138"/>
      <c r="CR69" s="138"/>
      <c r="CS69" s="138"/>
      <c r="CT69" s="138"/>
      <c r="CU69" s="138"/>
    </row>
    <row r="70" spans="1:99" ht="109.5" customHeight="1" x14ac:dyDescent="0.25">
      <c r="B70" s="138" t="s">
        <v>132</v>
      </c>
      <c r="C70" s="138"/>
      <c r="D70" s="138"/>
      <c r="E70" s="138"/>
      <c r="F70" s="138"/>
      <c r="G70" s="138"/>
      <c r="H70" s="138"/>
      <c r="I70" s="138"/>
      <c r="J70" s="138"/>
      <c r="K70" s="138"/>
      <c r="L70" s="138"/>
      <c r="M70" s="138"/>
      <c r="N70" s="138"/>
      <c r="O70" s="138"/>
      <c r="P70" s="138"/>
      <c r="Q70" s="138"/>
      <c r="R70" s="138"/>
      <c r="S70" s="138"/>
      <c r="T70" s="138"/>
      <c r="U70" s="138"/>
      <c r="V70" s="138"/>
      <c r="W70" s="138"/>
      <c r="X70" s="138"/>
      <c r="Y70" s="138"/>
      <c r="Z70" s="138"/>
      <c r="AA70" s="138"/>
      <c r="AB70" s="138"/>
      <c r="AC70" s="138"/>
      <c r="AD70" s="138"/>
      <c r="AE70" s="138"/>
      <c r="AF70" s="138"/>
      <c r="AG70" s="138"/>
      <c r="AH70" s="138"/>
      <c r="AI70" s="138"/>
      <c r="AJ70" s="138"/>
      <c r="AK70" s="138"/>
      <c r="AL70" s="138"/>
      <c r="AM70" s="138"/>
      <c r="AN70" s="138"/>
      <c r="AO70" s="138"/>
      <c r="AP70" s="138"/>
      <c r="AQ70" s="138"/>
      <c r="AR70" s="138"/>
      <c r="AS70" s="138"/>
      <c r="AT70" s="138"/>
      <c r="AU70" s="138"/>
      <c r="AV70" s="138"/>
      <c r="AW70" s="138"/>
      <c r="AX70" s="138"/>
      <c r="AY70" s="138"/>
      <c r="AZ70" s="138"/>
      <c r="BA70" s="138"/>
      <c r="BB70" s="138"/>
      <c r="BC70" s="138"/>
      <c r="BD70" s="138"/>
      <c r="BE70" s="138"/>
      <c r="BF70" s="138"/>
      <c r="BG70" s="138"/>
      <c r="BH70" s="138"/>
      <c r="BI70" s="138"/>
      <c r="BJ70" s="138"/>
      <c r="BK70" s="138"/>
      <c r="BL70" s="138"/>
      <c r="BM70" s="138"/>
      <c r="BN70" s="138"/>
      <c r="BO70" s="138"/>
      <c r="BP70" s="138"/>
      <c r="BQ70" s="138"/>
      <c r="BR70" s="138"/>
      <c r="BS70" s="138"/>
      <c r="BT70" s="138"/>
      <c r="BU70" s="138"/>
      <c r="BV70" s="138"/>
      <c r="BW70" s="138"/>
      <c r="BX70" s="138"/>
      <c r="BY70" s="138"/>
      <c r="BZ70" s="138"/>
      <c r="CA70" s="138"/>
      <c r="CB70" s="138"/>
      <c r="CC70" s="138"/>
      <c r="CD70" s="138"/>
      <c r="CE70" s="138"/>
      <c r="CF70" s="138"/>
      <c r="CG70" s="138"/>
      <c r="CH70" s="138"/>
      <c r="CI70" s="138"/>
      <c r="CJ70" s="138"/>
      <c r="CK70" s="138"/>
      <c r="CL70" s="138"/>
      <c r="CM70" s="138"/>
      <c r="CN70" s="138"/>
      <c r="CO70" s="138"/>
      <c r="CP70" s="138"/>
      <c r="CQ70" s="138"/>
      <c r="CR70" s="138"/>
      <c r="CS70" s="138"/>
      <c r="CT70" s="138"/>
      <c r="CU70" s="138"/>
    </row>
    <row r="72" spans="1:99" s="18" customFormat="1" ht="15.75" x14ac:dyDescent="0.25">
      <c r="A72" s="9" t="s">
        <v>73</v>
      </c>
      <c r="B72" s="14" t="s">
        <v>74</v>
      </c>
      <c r="C72" s="14"/>
      <c r="D72" s="14"/>
    </row>
    <row r="73" spans="1:99" ht="39" customHeight="1" x14ac:dyDescent="0.25">
      <c r="B73" s="139" t="s">
        <v>27</v>
      </c>
      <c r="C73" s="140"/>
      <c r="D73" s="140"/>
      <c r="E73" s="140"/>
      <c r="F73" s="140"/>
      <c r="G73" s="141"/>
      <c r="H73" s="148" t="s">
        <v>75</v>
      </c>
      <c r="I73" s="149"/>
      <c r="J73" s="149"/>
      <c r="K73" s="149"/>
      <c r="L73" s="149"/>
      <c r="M73" s="149"/>
      <c r="N73" s="149"/>
      <c r="O73" s="149"/>
      <c r="P73" s="149"/>
      <c r="Q73" s="149"/>
      <c r="R73" s="149"/>
      <c r="S73" s="149"/>
      <c r="T73" s="149"/>
      <c r="U73" s="149"/>
      <c r="V73" s="149"/>
      <c r="W73" s="149"/>
      <c r="X73" s="149"/>
      <c r="Y73" s="149"/>
      <c r="Z73" s="149"/>
      <c r="AA73" s="149"/>
      <c r="AB73" s="149"/>
      <c r="AC73" s="150"/>
      <c r="AD73" s="157" t="s">
        <v>76</v>
      </c>
      <c r="AE73" s="158"/>
      <c r="AF73" s="158"/>
      <c r="AG73" s="158"/>
      <c r="AH73" s="158"/>
      <c r="AI73" s="158"/>
      <c r="AJ73" s="158"/>
      <c r="AK73" s="158"/>
      <c r="AL73" s="158"/>
      <c r="AM73" s="158"/>
      <c r="AN73" s="158"/>
      <c r="AO73" s="158"/>
      <c r="AP73" s="158"/>
      <c r="AQ73" s="158"/>
      <c r="AR73" s="158"/>
      <c r="AS73" s="158"/>
      <c r="AT73" s="158"/>
      <c r="AU73" s="158"/>
      <c r="AV73" s="158"/>
      <c r="AW73" s="158"/>
      <c r="AX73" s="158"/>
      <c r="AY73" s="158"/>
      <c r="AZ73" s="158"/>
      <c r="BA73" s="158"/>
      <c r="BB73" s="158"/>
      <c r="BC73" s="158"/>
      <c r="BD73" s="158"/>
      <c r="BE73" s="159"/>
      <c r="BF73" s="148" t="s">
        <v>77</v>
      </c>
      <c r="BG73" s="149"/>
      <c r="BH73" s="149"/>
      <c r="BI73" s="149"/>
      <c r="BJ73" s="149"/>
      <c r="BK73" s="149"/>
      <c r="BL73" s="150"/>
      <c r="BM73" s="148" t="s">
        <v>78</v>
      </c>
      <c r="BN73" s="149"/>
      <c r="BO73" s="149"/>
      <c r="BP73" s="149"/>
      <c r="BQ73" s="149"/>
      <c r="BR73" s="149"/>
      <c r="BS73" s="150"/>
      <c r="BT73" s="69" t="s">
        <v>79</v>
      </c>
      <c r="BU73" s="69"/>
      <c r="BV73" s="69"/>
      <c r="BW73" s="69"/>
      <c r="BX73" s="69"/>
      <c r="BY73" s="69"/>
      <c r="BZ73" s="69"/>
      <c r="CA73" s="69"/>
      <c r="CB73" s="69"/>
      <c r="CC73" s="69"/>
      <c r="CD73" s="69"/>
      <c r="CE73" s="69"/>
      <c r="CF73" s="69"/>
      <c r="CG73" s="69" t="s">
        <v>80</v>
      </c>
      <c r="CH73" s="69"/>
      <c r="CI73" s="69"/>
      <c r="CJ73" s="69"/>
      <c r="CK73" s="69"/>
      <c r="CL73" s="69"/>
      <c r="CM73" s="69"/>
      <c r="CN73" s="69"/>
      <c r="CO73" s="69"/>
      <c r="CP73" s="69"/>
      <c r="CQ73" s="69"/>
      <c r="CR73" s="69"/>
      <c r="CS73" s="69"/>
    </row>
    <row r="74" spans="1:99" ht="15.75" customHeight="1" x14ac:dyDescent="0.25">
      <c r="B74" s="142"/>
      <c r="C74" s="143"/>
      <c r="D74" s="143"/>
      <c r="E74" s="143"/>
      <c r="F74" s="143"/>
      <c r="G74" s="144"/>
      <c r="H74" s="151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2"/>
      <c r="V74" s="152"/>
      <c r="W74" s="152"/>
      <c r="X74" s="152"/>
      <c r="Y74" s="152"/>
      <c r="Z74" s="152"/>
      <c r="AA74" s="152"/>
      <c r="AB74" s="152"/>
      <c r="AC74" s="153"/>
      <c r="AD74" s="135" t="s">
        <v>64</v>
      </c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5" t="s">
        <v>65</v>
      </c>
      <c r="AS74" s="136"/>
      <c r="AT74" s="136"/>
      <c r="AU74" s="136"/>
      <c r="AV74" s="136"/>
      <c r="AW74" s="136"/>
      <c r="AX74" s="136"/>
      <c r="AY74" s="136"/>
      <c r="AZ74" s="136"/>
      <c r="BA74" s="136"/>
      <c r="BB74" s="136"/>
      <c r="BC74" s="136"/>
      <c r="BD74" s="136"/>
      <c r="BE74" s="136"/>
      <c r="BF74" s="151"/>
      <c r="BG74" s="152"/>
      <c r="BH74" s="152"/>
      <c r="BI74" s="152"/>
      <c r="BJ74" s="152"/>
      <c r="BK74" s="152"/>
      <c r="BL74" s="153"/>
      <c r="BM74" s="151"/>
      <c r="BN74" s="152"/>
      <c r="BO74" s="152"/>
      <c r="BP74" s="152"/>
      <c r="BQ74" s="152"/>
      <c r="BR74" s="152"/>
      <c r="BS74" s="153"/>
      <c r="BT74" s="69"/>
      <c r="BU74" s="69"/>
      <c r="BV74" s="69"/>
      <c r="BW74" s="69"/>
      <c r="BX74" s="69"/>
      <c r="BY74" s="69"/>
      <c r="BZ74" s="69"/>
      <c r="CA74" s="69"/>
      <c r="CB74" s="69"/>
      <c r="CC74" s="69"/>
      <c r="CD74" s="69"/>
      <c r="CE74" s="69"/>
      <c r="CF74" s="69"/>
      <c r="CG74" s="69"/>
      <c r="CH74" s="69"/>
      <c r="CI74" s="69"/>
      <c r="CJ74" s="69"/>
      <c r="CK74" s="69"/>
      <c r="CL74" s="69"/>
      <c r="CM74" s="69"/>
      <c r="CN74" s="69"/>
      <c r="CO74" s="69"/>
      <c r="CP74" s="69"/>
      <c r="CQ74" s="69"/>
      <c r="CR74" s="69"/>
      <c r="CS74" s="69"/>
    </row>
    <row r="75" spans="1:99" ht="33.75" customHeight="1" x14ac:dyDescent="0.25">
      <c r="B75" s="145"/>
      <c r="C75" s="146"/>
      <c r="D75" s="146"/>
      <c r="E75" s="146"/>
      <c r="F75" s="146"/>
      <c r="G75" s="147"/>
      <c r="H75" s="154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  <c r="Z75" s="155"/>
      <c r="AA75" s="155"/>
      <c r="AB75" s="155"/>
      <c r="AC75" s="156"/>
      <c r="AD75" s="137" t="s">
        <v>81</v>
      </c>
      <c r="AE75" s="137"/>
      <c r="AF75" s="137"/>
      <c r="AG75" s="137"/>
      <c r="AH75" s="137"/>
      <c r="AI75" s="137"/>
      <c r="AJ75" s="137"/>
      <c r="AK75" s="137" t="s">
        <v>82</v>
      </c>
      <c r="AL75" s="137"/>
      <c r="AM75" s="137"/>
      <c r="AN75" s="137"/>
      <c r="AO75" s="137"/>
      <c r="AP75" s="137"/>
      <c r="AQ75" s="137"/>
      <c r="AR75" s="137" t="s">
        <v>81</v>
      </c>
      <c r="AS75" s="137"/>
      <c r="AT75" s="137"/>
      <c r="AU75" s="137"/>
      <c r="AV75" s="137"/>
      <c r="AW75" s="137"/>
      <c r="AX75" s="137"/>
      <c r="AY75" s="137" t="s">
        <v>82</v>
      </c>
      <c r="AZ75" s="137"/>
      <c r="BA75" s="137"/>
      <c r="BB75" s="137"/>
      <c r="BC75" s="137"/>
      <c r="BD75" s="137"/>
      <c r="BE75" s="137"/>
      <c r="BF75" s="154"/>
      <c r="BG75" s="155"/>
      <c r="BH75" s="155"/>
      <c r="BI75" s="155"/>
      <c r="BJ75" s="155"/>
      <c r="BK75" s="155"/>
      <c r="BL75" s="156"/>
      <c r="BM75" s="154"/>
      <c r="BN75" s="155"/>
      <c r="BO75" s="155"/>
      <c r="BP75" s="155"/>
      <c r="BQ75" s="155"/>
      <c r="BR75" s="155"/>
      <c r="BS75" s="156"/>
      <c r="BT75" s="69"/>
      <c r="BU75" s="69"/>
      <c r="BV75" s="69"/>
      <c r="BW75" s="69"/>
      <c r="BX75" s="69"/>
      <c r="BY75" s="69"/>
      <c r="BZ75" s="69"/>
      <c r="CA75" s="69"/>
      <c r="CB75" s="69"/>
      <c r="CC75" s="69"/>
      <c r="CD75" s="69"/>
      <c r="CE75" s="69"/>
      <c r="CF75" s="69"/>
      <c r="CG75" s="69"/>
      <c r="CH75" s="69"/>
      <c r="CI75" s="69"/>
      <c r="CJ75" s="69"/>
      <c r="CK75" s="69"/>
      <c r="CL75" s="69"/>
      <c r="CM75" s="69"/>
      <c r="CN75" s="69"/>
      <c r="CO75" s="69"/>
      <c r="CP75" s="69"/>
      <c r="CQ75" s="69"/>
      <c r="CR75" s="69"/>
      <c r="CS75" s="69"/>
    </row>
    <row r="76" spans="1:99" s="23" customFormat="1" ht="25.5" customHeight="1" x14ac:dyDescent="0.2">
      <c r="A76" s="22"/>
      <c r="B76" s="119">
        <v>1</v>
      </c>
      <c r="C76" s="120"/>
      <c r="D76" s="120"/>
      <c r="E76" s="120"/>
      <c r="F76" s="120"/>
      <c r="G76" s="121"/>
      <c r="H76" s="122" t="s">
        <v>133</v>
      </c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4"/>
      <c r="AD76" s="125"/>
      <c r="AE76" s="126"/>
      <c r="AF76" s="126"/>
      <c r="AG76" s="126"/>
      <c r="AH76" s="126"/>
      <c r="AI76" s="126"/>
      <c r="AJ76" s="127"/>
      <c r="AK76" s="125"/>
      <c r="AL76" s="126"/>
      <c r="AM76" s="126"/>
      <c r="AN76" s="126"/>
      <c r="AO76" s="126"/>
      <c r="AP76" s="126"/>
      <c r="AQ76" s="127"/>
      <c r="AR76" s="125"/>
      <c r="AS76" s="126"/>
      <c r="AT76" s="126"/>
      <c r="AU76" s="126"/>
      <c r="AV76" s="126"/>
      <c r="AW76" s="126"/>
      <c r="AX76" s="127"/>
      <c r="AY76" s="125"/>
      <c r="AZ76" s="126"/>
      <c r="BA76" s="126"/>
      <c r="BB76" s="126"/>
      <c r="BC76" s="126"/>
      <c r="BD76" s="126"/>
      <c r="BE76" s="127"/>
      <c r="BF76" s="132"/>
      <c r="BG76" s="133"/>
      <c r="BH76" s="133"/>
      <c r="BI76" s="133"/>
      <c r="BJ76" s="133"/>
      <c r="BK76" s="133"/>
      <c r="BL76" s="134"/>
      <c r="BM76" s="132"/>
      <c r="BN76" s="133"/>
      <c r="BO76" s="133"/>
      <c r="BP76" s="133"/>
      <c r="BQ76" s="133"/>
      <c r="BR76" s="133"/>
      <c r="BS76" s="134"/>
      <c r="BT76" s="131"/>
      <c r="BU76" s="131"/>
      <c r="BV76" s="131"/>
      <c r="BW76" s="131"/>
      <c r="BX76" s="131"/>
      <c r="BY76" s="131"/>
      <c r="BZ76" s="131"/>
      <c r="CA76" s="131"/>
      <c r="CB76" s="131"/>
      <c r="CC76" s="131"/>
      <c r="CD76" s="131"/>
      <c r="CE76" s="131"/>
      <c r="CF76" s="131"/>
      <c r="CG76" s="131"/>
      <c r="CH76" s="131"/>
      <c r="CI76" s="131"/>
      <c r="CJ76" s="131"/>
      <c r="CK76" s="131"/>
      <c r="CL76" s="131"/>
      <c r="CM76" s="131"/>
      <c r="CN76" s="131"/>
      <c r="CO76" s="131"/>
      <c r="CP76" s="131"/>
      <c r="CQ76" s="131"/>
      <c r="CR76" s="131"/>
      <c r="CS76" s="131"/>
    </row>
    <row r="77" spans="1:99" ht="25.5" customHeight="1" x14ac:dyDescent="0.25">
      <c r="B77" s="113" t="s">
        <v>109</v>
      </c>
      <c r="C77" s="114"/>
      <c r="D77" s="114"/>
      <c r="E77" s="114"/>
      <c r="F77" s="114"/>
      <c r="G77" s="115"/>
      <c r="H77" s="91" t="s">
        <v>134</v>
      </c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3"/>
      <c r="AD77" s="116" t="s">
        <v>143</v>
      </c>
      <c r="AE77" s="117"/>
      <c r="AF77" s="117"/>
      <c r="AG77" s="117"/>
      <c r="AH77" s="117"/>
      <c r="AI77" s="117"/>
      <c r="AJ77" s="118"/>
      <c r="AK77" s="116" t="s">
        <v>143</v>
      </c>
      <c r="AL77" s="117"/>
      <c r="AM77" s="117"/>
      <c r="AN77" s="117"/>
      <c r="AO77" s="117"/>
      <c r="AP77" s="117"/>
      <c r="AQ77" s="118"/>
      <c r="AR77" s="116" t="s">
        <v>146</v>
      </c>
      <c r="AS77" s="117"/>
      <c r="AT77" s="117"/>
      <c r="AU77" s="117"/>
      <c r="AV77" s="117"/>
      <c r="AW77" s="117"/>
      <c r="AX77" s="118"/>
      <c r="AY77" s="116" t="s">
        <v>146</v>
      </c>
      <c r="AZ77" s="117"/>
      <c r="BA77" s="117"/>
      <c r="BB77" s="117"/>
      <c r="BC77" s="117"/>
      <c r="BD77" s="117"/>
      <c r="BE77" s="118"/>
      <c r="BF77" s="110">
        <v>1</v>
      </c>
      <c r="BG77" s="111"/>
      <c r="BH77" s="111"/>
      <c r="BI77" s="111"/>
      <c r="BJ77" s="111"/>
      <c r="BK77" s="111"/>
      <c r="BL77" s="112"/>
      <c r="BM77" s="110"/>
      <c r="BN77" s="111"/>
      <c r="BO77" s="111"/>
      <c r="BP77" s="111"/>
      <c r="BQ77" s="111"/>
      <c r="BR77" s="111"/>
      <c r="BS77" s="112"/>
      <c r="BT77" s="65"/>
      <c r="BU77" s="65"/>
      <c r="BV77" s="65"/>
      <c r="BW77" s="65"/>
      <c r="BX77" s="65"/>
      <c r="BY77" s="65"/>
      <c r="BZ77" s="65"/>
      <c r="CA77" s="65"/>
      <c r="CB77" s="65"/>
      <c r="CC77" s="65"/>
      <c r="CD77" s="65"/>
      <c r="CE77" s="65"/>
      <c r="CF77" s="65"/>
      <c r="CG77" s="65"/>
      <c r="CH77" s="65"/>
      <c r="CI77" s="65"/>
      <c r="CJ77" s="65"/>
      <c r="CK77" s="65"/>
      <c r="CL77" s="65"/>
      <c r="CM77" s="65"/>
      <c r="CN77" s="65"/>
      <c r="CO77" s="65"/>
      <c r="CP77" s="65"/>
      <c r="CQ77" s="65"/>
      <c r="CR77" s="65"/>
      <c r="CS77" s="65"/>
    </row>
    <row r="78" spans="1:99" ht="25.5" customHeight="1" x14ac:dyDescent="0.25">
      <c r="B78" s="113" t="s">
        <v>107</v>
      </c>
      <c r="C78" s="114"/>
      <c r="D78" s="114"/>
      <c r="E78" s="114"/>
      <c r="F78" s="114"/>
      <c r="G78" s="115"/>
      <c r="H78" s="91" t="s">
        <v>135</v>
      </c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3"/>
      <c r="AD78" s="116" t="s">
        <v>143</v>
      </c>
      <c r="AE78" s="117"/>
      <c r="AF78" s="117"/>
      <c r="AG78" s="117"/>
      <c r="AH78" s="117"/>
      <c r="AI78" s="117"/>
      <c r="AJ78" s="118"/>
      <c r="AK78" s="116" t="s">
        <v>143</v>
      </c>
      <c r="AL78" s="117"/>
      <c r="AM78" s="117"/>
      <c r="AN78" s="117"/>
      <c r="AO78" s="117"/>
      <c r="AP78" s="117"/>
      <c r="AQ78" s="118"/>
      <c r="AR78" s="116" t="s">
        <v>146</v>
      </c>
      <c r="AS78" s="117"/>
      <c r="AT78" s="117"/>
      <c r="AU78" s="117"/>
      <c r="AV78" s="117"/>
      <c r="AW78" s="117"/>
      <c r="AX78" s="118"/>
      <c r="AY78" s="116" t="s">
        <v>146</v>
      </c>
      <c r="AZ78" s="117"/>
      <c r="BA78" s="117"/>
      <c r="BB78" s="117"/>
      <c r="BC78" s="117"/>
      <c r="BD78" s="117"/>
      <c r="BE78" s="118"/>
      <c r="BF78" s="110">
        <v>1</v>
      </c>
      <c r="BG78" s="111"/>
      <c r="BH78" s="111"/>
      <c r="BI78" s="111"/>
      <c r="BJ78" s="111"/>
      <c r="BK78" s="111"/>
      <c r="BL78" s="112"/>
      <c r="BM78" s="110"/>
      <c r="BN78" s="111"/>
      <c r="BO78" s="111"/>
      <c r="BP78" s="111"/>
      <c r="BQ78" s="111"/>
      <c r="BR78" s="111"/>
      <c r="BS78" s="112"/>
      <c r="BT78" s="65"/>
      <c r="BU78" s="65"/>
      <c r="BV78" s="65"/>
      <c r="BW78" s="65"/>
      <c r="BX78" s="65"/>
      <c r="BY78" s="65"/>
      <c r="BZ78" s="65"/>
      <c r="CA78" s="65"/>
      <c r="CB78" s="65"/>
      <c r="CC78" s="65"/>
      <c r="CD78" s="65"/>
      <c r="CE78" s="65"/>
      <c r="CF78" s="65"/>
      <c r="CG78" s="65"/>
      <c r="CH78" s="65"/>
      <c r="CI78" s="65"/>
      <c r="CJ78" s="65"/>
      <c r="CK78" s="65"/>
      <c r="CL78" s="65"/>
      <c r="CM78" s="65"/>
      <c r="CN78" s="65"/>
      <c r="CO78" s="65"/>
      <c r="CP78" s="65"/>
      <c r="CQ78" s="65"/>
      <c r="CR78" s="65"/>
      <c r="CS78" s="65"/>
    </row>
    <row r="79" spans="1:99" ht="30" customHeight="1" x14ac:dyDescent="0.25">
      <c r="B79" s="113" t="s">
        <v>108</v>
      </c>
      <c r="C79" s="114"/>
      <c r="D79" s="114"/>
      <c r="E79" s="114"/>
      <c r="F79" s="114"/>
      <c r="G79" s="115"/>
      <c r="H79" s="91" t="s">
        <v>136</v>
      </c>
      <c r="I79" s="92"/>
      <c r="J79" s="92"/>
      <c r="K79" s="92"/>
      <c r="L79" s="92"/>
      <c r="M79" s="92"/>
      <c r="N79" s="92"/>
      <c r="O79" s="92"/>
      <c r="P79" s="92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3"/>
      <c r="AD79" s="116" t="s">
        <v>143</v>
      </c>
      <c r="AE79" s="117"/>
      <c r="AF79" s="117"/>
      <c r="AG79" s="117"/>
      <c r="AH79" s="117"/>
      <c r="AI79" s="117"/>
      <c r="AJ79" s="118"/>
      <c r="AK79" s="116" t="s">
        <v>143</v>
      </c>
      <c r="AL79" s="117"/>
      <c r="AM79" s="117"/>
      <c r="AN79" s="117"/>
      <c r="AO79" s="117"/>
      <c r="AP79" s="117"/>
      <c r="AQ79" s="118"/>
      <c r="AR79" s="116" t="s">
        <v>146</v>
      </c>
      <c r="AS79" s="117"/>
      <c r="AT79" s="117"/>
      <c r="AU79" s="117"/>
      <c r="AV79" s="117"/>
      <c r="AW79" s="117"/>
      <c r="AX79" s="118"/>
      <c r="AY79" s="116" t="s">
        <v>146</v>
      </c>
      <c r="AZ79" s="117"/>
      <c r="BA79" s="117"/>
      <c r="BB79" s="117"/>
      <c r="BC79" s="117"/>
      <c r="BD79" s="117"/>
      <c r="BE79" s="118"/>
      <c r="BF79" s="110">
        <v>1</v>
      </c>
      <c r="BG79" s="111"/>
      <c r="BH79" s="111"/>
      <c r="BI79" s="111"/>
      <c r="BJ79" s="111"/>
      <c r="BK79" s="111"/>
      <c r="BL79" s="112"/>
      <c r="BM79" s="110"/>
      <c r="BN79" s="111"/>
      <c r="BO79" s="111"/>
      <c r="BP79" s="111"/>
      <c r="BQ79" s="111"/>
      <c r="BR79" s="111"/>
      <c r="BS79" s="112"/>
      <c r="BT79" s="65"/>
      <c r="BU79" s="65"/>
      <c r="BV79" s="65"/>
      <c r="BW79" s="65"/>
      <c r="BX79" s="65"/>
      <c r="BY79" s="65"/>
      <c r="BZ79" s="65"/>
      <c r="CA79" s="65"/>
      <c r="CB79" s="65"/>
      <c r="CC79" s="65"/>
      <c r="CD79" s="65"/>
      <c r="CE79" s="65"/>
      <c r="CF79" s="65"/>
      <c r="CG79" s="65"/>
      <c r="CH79" s="65"/>
      <c r="CI79" s="65"/>
      <c r="CJ79" s="65"/>
      <c r="CK79" s="65"/>
      <c r="CL79" s="65"/>
      <c r="CM79" s="65"/>
      <c r="CN79" s="65"/>
      <c r="CO79" s="65"/>
      <c r="CP79" s="65"/>
      <c r="CQ79" s="65"/>
      <c r="CR79" s="65"/>
      <c r="CS79" s="65"/>
    </row>
    <row r="80" spans="1:99" s="23" customFormat="1" ht="25.5" customHeight="1" x14ac:dyDescent="0.2">
      <c r="A80" s="22"/>
      <c r="B80" s="119">
        <v>2</v>
      </c>
      <c r="C80" s="120"/>
      <c r="D80" s="120"/>
      <c r="E80" s="120"/>
      <c r="F80" s="120"/>
      <c r="G80" s="121"/>
      <c r="H80" s="122" t="s">
        <v>86</v>
      </c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3"/>
      <c r="AA80" s="123"/>
      <c r="AB80" s="123"/>
      <c r="AC80" s="124"/>
      <c r="AD80" s="125"/>
      <c r="AE80" s="126"/>
      <c r="AF80" s="126"/>
      <c r="AG80" s="126"/>
      <c r="AH80" s="126"/>
      <c r="AI80" s="126"/>
      <c r="AJ80" s="127"/>
      <c r="AK80" s="125"/>
      <c r="AL80" s="126"/>
      <c r="AM80" s="126"/>
      <c r="AN80" s="126"/>
      <c r="AO80" s="126"/>
      <c r="AP80" s="126"/>
      <c r="AQ80" s="127"/>
      <c r="AR80" s="125"/>
      <c r="AS80" s="126"/>
      <c r="AT80" s="126"/>
      <c r="AU80" s="126"/>
      <c r="AV80" s="126"/>
      <c r="AW80" s="126"/>
      <c r="AX80" s="127"/>
      <c r="AY80" s="125"/>
      <c r="AZ80" s="126"/>
      <c r="BA80" s="126"/>
      <c r="BB80" s="126"/>
      <c r="BC80" s="126"/>
      <c r="BD80" s="126"/>
      <c r="BE80" s="127"/>
      <c r="BF80" s="128"/>
      <c r="BG80" s="129"/>
      <c r="BH80" s="129"/>
      <c r="BI80" s="129"/>
      <c r="BJ80" s="129"/>
      <c r="BK80" s="129"/>
      <c r="BL80" s="130"/>
      <c r="BM80" s="128"/>
      <c r="BN80" s="129"/>
      <c r="BO80" s="129"/>
      <c r="BP80" s="129"/>
      <c r="BQ80" s="129"/>
      <c r="BR80" s="129"/>
      <c r="BS80" s="130"/>
      <c r="BT80" s="131"/>
      <c r="BU80" s="131"/>
      <c r="BV80" s="131"/>
      <c r="BW80" s="131"/>
      <c r="BX80" s="131"/>
      <c r="BY80" s="131"/>
      <c r="BZ80" s="131"/>
      <c r="CA80" s="131"/>
      <c r="CB80" s="131"/>
      <c r="CC80" s="131"/>
      <c r="CD80" s="131"/>
      <c r="CE80" s="131"/>
      <c r="CF80" s="131"/>
      <c r="CG80" s="131"/>
      <c r="CH80" s="131"/>
      <c r="CI80" s="131"/>
      <c r="CJ80" s="131"/>
      <c r="CK80" s="131"/>
      <c r="CL80" s="131"/>
      <c r="CM80" s="131"/>
      <c r="CN80" s="131"/>
      <c r="CO80" s="131"/>
      <c r="CP80" s="131"/>
      <c r="CQ80" s="131"/>
      <c r="CR80" s="131"/>
      <c r="CS80" s="131"/>
    </row>
    <row r="81" spans="1:124" ht="25.5" customHeight="1" x14ac:dyDescent="0.25">
      <c r="B81" s="113" t="s">
        <v>110</v>
      </c>
      <c r="C81" s="114"/>
      <c r="D81" s="114"/>
      <c r="E81" s="114"/>
      <c r="F81" s="114"/>
      <c r="G81" s="115"/>
      <c r="H81" s="91" t="s">
        <v>155</v>
      </c>
      <c r="I81" s="92"/>
      <c r="J81" s="92"/>
      <c r="K81" s="92"/>
      <c r="L81" s="92"/>
      <c r="M81" s="92"/>
      <c r="N81" s="92"/>
      <c r="O81" s="92"/>
      <c r="P81" s="92"/>
      <c r="Q81" s="92"/>
      <c r="R81" s="92"/>
      <c r="S81" s="92"/>
      <c r="T81" s="92"/>
      <c r="U81" s="92"/>
      <c r="V81" s="92"/>
      <c r="W81" s="92"/>
      <c r="X81" s="92"/>
      <c r="Y81" s="92"/>
      <c r="Z81" s="92"/>
      <c r="AA81" s="92"/>
      <c r="AB81" s="92"/>
      <c r="AC81" s="93"/>
      <c r="AD81" s="116" t="s">
        <v>144</v>
      </c>
      <c r="AE81" s="117"/>
      <c r="AF81" s="117"/>
      <c r="AG81" s="117"/>
      <c r="AH81" s="117"/>
      <c r="AI81" s="117"/>
      <c r="AJ81" s="118"/>
      <c r="AK81" s="116" t="s">
        <v>237</v>
      </c>
      <c r="AL81" s="117"/>
      <c r="AM81" s="117"/>
      <c r="AN81" s="117"/>
      <c r="AO81" s="117"/>
      <c r="AP81" s="117"/>
      <c r="AQ81" s="118"/>
      <c r="AR81" s="116" t="s">
        <v>145</v>
      </c>
      <c r="AS81" s="117"/>
      <c r="AT81" s="117"/>
      <c r="AU81" s="117"/>
      <c r="AV81" s="117"/>
      <c r="AW81" s="117"/>
      <c r="AX81" s="118"/>
      <c r="AY81" s="116"/>
      <c r="AZ81" s="117"/>
      <c r="BA81" s="117"/>
      <c r="BB81" s="117"/>
      <c r="BC81" s="117"/>
      <c r="BD81" s="117"/>
      <c r="BE81" s="118"/>
      <c r="BF81" s="215">
        <f>BS62/BN62</f>
        <v>0.45028031341191671</v>
      </c>
      <c r="BG81" s="216"/>
      <c r="BH81" s="216"/>
      <c r="BI81" s="216"/>
      <c r="BJ81" s="216"/>
      <c r="BK81" s="216"/>
      <c r="BL81" s="217"/>
      <c r="BM81" s="212">
        <f>AY62/AT62</f>
        <v>0.2247156673412733</v>
      </c>
      <c r="BN81" s="213"/>
      <c r="BO81" s="213"/>
      <c r="BP81" s="213"/>
      <c r="BQ81" s="213"/>
      <c r="BR81" s="213"/>
      <c r="BS81" s="214"/>
      <c r="BT81" s="65"/>
      <c r="BU81" s="65"/>
      <c r="BV81" s="65"/>
      <c r="BW81" s="65"/>
      <c r="BX81" s="65"/>
      <c r="BY81" s="65"/>
      <c r="BZ81" s="65"/>
      <c r="CA81" s="65"/>
      <c r="CB81" s="65"/>
      <c r="CC81" s="65"/>
      <c r="CD81" s="65"/>
      <c r="CE81" s="65"/>
      <c r="CF81" s="65"/>
      <c r="CG81" s="65"/>
      <c r="CH81" s="65"/>
      <c r="CI81" s="65"/>
      <c r="CJ81" s="65"/>
      <c r="CK81" s="65"/>
      <c r="CL81" s="65"/>
      <c r="CM81" s="65"/>
      <c r="CN81" s="65"/>
      <c r="CO81" s="65"/>
      <c r="CP81" s="65"/>
      <c r="CQ81" s="65"/>
      <c r="CR81" s="65"/>
      <c r="CS81" s="65"/>
      <c r="DT81" s="46"/>
    </row>
    <row r="82" spans="1:124" s="23" customFormat="1" ht="32.25" customHeight="1" x14ac:dyDescent="0.2">
      <c r="A82" s="22"/>
      <c r="B82" s="119">
        <v>3</v>
      </c>
      <c r="C82" s="120"/>
      <c r="D82" s="120"/>
      <c r="E82" s="120"/>
      <c r="F82" s="120"/>
      <c r="G82" s="121"/>
      <c r="H82" s="122" t="s">
        <v>138</v>
      </c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4"/>
      <c r="AD82" s="125"/>
      <c r="AE82" s="126"/>
      <c r="AF82" s="126"/>
      <c r="AG82" s="126"/>
      <c r="AH82" s="126"/>
      <c r="AI82" s="126"/>
      <c r="AJ82" s="127"/>
      <c r="AK82" s="125"/>
      <c r="AL82" s="126"/>
      <c r="AM82" s="126"/>
      <c r="AN82" s="126"/>
      <c r="AO82" s="126"/>
      <c r="AP82" s="126"/>
      <c r="AQ82" s="127"/>
      <c r="AR82" s="125"/>
      <c r="AS82" s="126"/>
      <c r="AT82" s="126"/>
      <c r="AU82" s="126"/>
      <c r="AV82" s="126"/>
      <c r="AW82" s="126"/>
      <c r="AX82" s="127"/>
      <c r="AY82" s="125"/>
      <c r="AZ82" s="126"/>
      <c r="BA82" s="126"/>
      <c r="BB82" s="126"/>
      <c r="BC82" s="126"/>
      <c r="BD82" s="126"/>
      <c r="BE82" s="127"/>
      <c r="BF82" s="218"/>
      <c r="BG82" s="219"/>
      <c r="BH82" s="219"/>
      <c r="BI82" s="219"/>
      <c r="BJ82" s="219"/>
      <c r="BK82" s="219"/>
      <c r="BL82" s="220"/>
      <c r="BM82" s="128"/>
      <c r="BN82" s="129"/>
      <c r="BO82" s="129"/>
      <c r="BP82" s="129"/>
      <c r="BQ82" s="129"/>
      <c r="BR82" s="129"/>
      <c r="BS82" s="130"/>
      <c r="BT82" s="131"/>
      <c r="BU82" s="131"/>
      <c r="BV82" s="131"/>
      <c r="BW82" s="131"/>
      <c r="BX82" s="131"/>
      <c r="BY82" s="131"/>
      <c r="BZ82" s="131"/>
      <c r="CA82" s="131"/>
      <c r="CB82" s="131"/>
      <c r="CC82" s="131"/>
      <c r="CD82" s="131"/>
      <c r="CE82" s="131"/>
      <c r="CF82" s="131"/>
      <c r="CG82" s="131"/>
      <c r="CH82" s="131"/>
      <c r="CI82" s="131"/>
      <c r="CJ82" s="131"/>
      <c r="CK82" s="131"/>
      <c r="CL82" s="131"/>
      <c r="CM82" s="131"/>
      <c r="CN82" s="131"/>
      <c r="CO82" s="131"/>
      <c r="CP82" s="131"/>
      <c r="CQ82" s="131"/>
      <c r="CR82" s="131"/>
      <c r="CS82" s="131"/>
    </row>
    <row r="83" spans="1:124" ht="25.5" customHeight="1" x14ac:dyDescent="0.25">
      <c r="B83" s="113" t="s">
        <v>113</v>
      </c>
      <c r="C83" s="114"/>
      <c r="D83" s="114"/>
      <c r="E83" s="114"/>
      <c r="F83" s="114"/>
      <c r="G83" s="115"/>
      <c r="H83" s="91" t="s">
        <v>156</v>
      </c>
      <c r="I83" s="92"/>
      <c r="J83" s="92"/>
      <c r="K83" s="92"/>
      <c r="L83" s="92"/>
      <c r="M83" s="92"/>
      <c r="N83" s="92"/>
      <c r="O83" s="92"/>
      <c r="P83" s="92"/>
      <c r="Q83" s="92"/>
      <c r="R83" s="92"/>
      <c r="S83" s="92"/>
      <c r="T83" s="92"/>
      <c r="U83" s="92"/>
      <c r="V83" s="92"/>
      <c r="W83" s="92"/>
      <c r="X83" s="92"/>
      <c r="Y83" s="92"/>
      <c r="Z83" s="92"/>
      <c r="AA83" s="92"/>
      <c r="AB83" s="92"/>
      <c r="AC83" s="93"/>
      <c r="AD83" s="116" t="s">
        <v>144</v>
      </c>
      <c r="AE83" s="117"/>
      <c r="AF83" s="117"/>
      <c r="AG83" s="117"/>
      <c r="AH83" s="117"/>
      <c r="AI83" s="117"/>
      <c r="AJ83" s="118"/>
      <c r="AK83" s="116" t="s">
        <v>237</v>
      </c>
      <c r="AL83" s="117"/>
      <c r="AM83" s="117"/>
      <c r="AN83" s="117"/>
      <c r="AO83" s="117"/>
      <c r="AP83" s="117"/>
      <c r="AQ83" s="118"/>
      <c r="AR83" s="116" t="s">
        <v>145</v>
      </c>
      <c r="AS83" s="117"/>
      <c r="AT83" s="117"/>
      <c r="AU83" s="117"/>
      <c r="AV83" s="117"/>
      <c r="AW83" s="117"/>
      <c r="AX83" s="118"/>
      <c r="AY83" s="116"/>
      <c r="AZ83" s="117"/>
      <c r="BA83" s="117"/>
      <c r="BB83" s="117"/>
      <c r="BC83" s="117"/>
      <c r="BD83" s="117"/>
      <c r="BE83" s="118"/>
      <c r="BF83" s="215">
        <f t="shared" ref="BF83:BF86" si="3">$BF$81</f>
        <v>0.45028031341191671</v>
      </c>
      <c r="BG83" s="216"/>
      <c r="BH83" s="216"/>
      <c r="BI83" s="216"/>
      <c r="BJ83" s="216"/>
      <c r="BK83" s="216"/>
      <c r="BL83" s="217"/>
      <c r="BM83" s="212">
        <f>BM81</f>
        <v>0.2247156673412733</v>
      </c>
      <c r="BN83" s="213"/>
      <c r="BO83" s="213"/>
      <c r="BP83" s="213"/>
      <c r="BQ83" s="213"/>
      <c r="BR83" s="213"/>
      <c r="BS83" s="214"/>
      <c r="BT83" s="65"/>
      <c r="BU83" s="65"/>
      <c r="BV83" s="65"/>
      <c r="BW83" s="65"/>
      <c r="BX83" s="65"/>
      <c r="BY83" s="65"/>
      <c r="BZ83" s="65"/>
      <c r="CA83" s="65"/>
      <c r="CB83" s="65"/>
      <c r="CC83" s="65"/>
      <c r="CD83" s="65"/>
      <c r="CE83" s="65"/>
      <c r="CF83" s="65"/>
      <c r="CG83" s="65"/>
      <c r="CH83" s="65"/>
      <c r="CI83" s="65"/>
      <c r="CJ83" s="65"/>
      <c r="CK83" s="65"/>
      <c r="CL83" s="65"/>
      <c r="CM83" s="65"/>
      <c r="CN83" s="65"/>
      <c r="CO83" s="65"/>
      <c r="CP83" s="65"/>
      <c r="CQ83" s="65"/>
      <c r="CR83" s="65"/>
      <c r="CS83" s="65"/>
    </row>
    <row r="84" spans="1:124" ht="25.5" customHeight="1" x14ac:dyDescent="0.25">
      <c r="B84" s="113" t="s">
        <v>114</v>
      </c>
      <c r="C84" s="114"/>
      <c r="D84" s="114"/>
      <c r="E84" s="114"/>
      <c r="F84" s="114"/>
      <c r="G84" s="115"/>
      <c r="H84" s="91" t="s">
        <v>157</v>
      </c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3"/>
      <c r="AD84" s="116" t="s">
        <v>144</v>
      </c>
      <c r="AE84" s="117"/>
      <c r="AF84" s="117"/>
      <c r="AG84" s="117"/>
      <c r="AH84" s="117"/>
      <c r="AI84" s="117"/>
      <c r="AJ84" s="118"/>
      <c r="AK84" s="116" t="s">
        <v>237</v>
      </c>
      <c r="AL84" s="117"/>
      <c r="AM84" s="117"/>
      <c r="AN84" s="117"/>
      <c r="AO84" s="117"/>
      <c r="AP84" s="117"/>
      <c r="AQ84" s="118"/>
      <c r="AR84" s="116" t="s">
        <v>145</v>
      </c>
      <c r="AS84" s="117"/>
      <c r="AT84" s="117"/>
      <c r="AU84" s="117"/>
      <c r="AV84" s="117"/>
      <c r="AW84" s="117"/>
      <c r="AX84" s="118"/>
      <c r="AY84" s="116"/>
      <c r="AZ84" s="117"/>
      <c r="BA84" s="117"/>
      <c r="BB84" s="117"/>
      <c r="BC84" s="117"/>
      <c r="BD84" s="117"/>
      <c r="BE84" s="118"/>
      <c r="BF84" s="215">
        <f t="shared" si="3"/>
        <v>0.45028031341191671</v>
      </c>
      <c r="BG84" s="216"/>
      <c r="BH84" s="216"/>
      <c r="BI84" s="216"/>
      <c r="BJ84" s="216"/>
      <c r="BK84" s="216"/>
      <c r="BL84" s="217"/>
      <c r="BM84" s="212">
        <f>BM83</f>
        <v>0.2247156673412733</v>
      </c>
      <c r="BN84" s="213"/>
      <c r="BO84" s="213"/>
      <c r="BP84" s="213"/>
      <c r="BQ84" s="213"/>
      <c r="BR84" s="213"/>
      <c r="BS84" s="214"/>
      <c r="BT84" s="65"/>
      <c r="BU84" s="65"/>
      <c r="BV84" s="65"/>
      <c r="BW84" s="65"/>
      <c r="BX84" s="65"/>
      <c r="BY84" s="65"/>
      <c r="BZ84" s="65"/>
      <c r="CA84" s="65"/>
      <c r="CB84" s="65"/>
      <c r="CC84" s="65"/>
      <c r="CD84" s="65"/>
      <c r="CE84" s="65"/>
      <c r="CF84" s="65"/>
      <c r="CG84" s="65"/>
      <c r="CH84" s="65"/>
      <c r="CI84" s="65"/>
      <c r="CJ84" s="65"/>
      <c r="CK84" s="65"/>
      <c r="CL84" s="65"/>
      <c r="CM84" s="65"/>
      <c r="CN84" s="65"/>
      <c r="CO84" s="65"/>
      <c r="CP84" s="65"/>
      <c r="CQ84" s="65"/>
      <c r="CR84" s="65"/>
      <c r="CS84" s="65"/>
    </row>
    <row r="85" spans="1:124" ht="25.5" customHeight="1" x14ac:dyDescent="0.25">
      <c r="B85" s="113" t="s">
        <v>115</v>
      </c>
      <c r="C85" s="114"/>
      <c r="D85" s="114"/>
      <c r="E85" s="114"/>
      <c r="F85" s="114"/>
      <c r="G85" s="115"/>
      <c r="H85" s="91" t="s">
        <v>158</v>
      </c>
      <c r="I85" s="92"/>
      <c r="J85" s="92"/>
      <c r="K85" s="92"/>
      <c r="L85" s="92"/>
      <c r="M85" s="92"/>
      <c r="N85" s="92"/>
      <c r="O85" s="92"/>
      <c r="P85" s="92"/>
      <c r="Q85" s="92"/>
      <c r="R85" s="92"/>
      <c r="S85" s="92"/>
      <c r="T85" s="92"/>
      <c r="U85" s="92"/>
      <c r="V85" s="92"/>
      <c r="W85" s="92"/>
      <c r="X85" s="92"/>
      <c r="Y85" s="92"/>
      <c r="Z85" s="92"/>
      <c r="AA85" s="92"/>
      <c r="AB85" s="92"/>
      <c r="AC85" s="93"/>
      <c r="AD85" s="116" t="s">
        <v>144</v>
      </c>
      <c r="AE85" s="117"/>
      <c r="AF85" s="117"/>
      <c r="AG85" s="117"/>
      <c r="AH85" s="117"/>
      <c r="AI85" s="117"/>
      <c r="AJ85" s="118"/>
      <c r="AK85" s="116" t="s">
        <v>237</v>
      </c>
      <c r="AL85" s="117"/>
      <c r="AM85" s="117"/>
      <c r="AN85" s="117"/>
      <c r="AO85" s="117"/>
      <c r="AP85" s="117"/>
      <c r="AQ85" s="118"/>
      <c r="AR85" s="116" t="s">
        <v>145</v>
      </c>
      <c r="AS85" s="117"/>
      <c r="AT85" s="117"/>
      <c r="AU85" s="117"/>
      <c r="AV85" s="117"/>
      <c r="AW85" s="117"/>
      <c r="AX85" s="118"/>
      <c r="AY85" s="116"/>
      <c r="AZ85" s="117"/>
      <c r="BA85" s="117"/>
      <c r="BB85" s="117"/>
      <c r="BC85" s="117"/>
      <c r="BD85" s="117"/>
      <c r="BE85" s="118"/>
      <c r="BF85" s="215">
        <f t="shared" si="3"/>
        <v>0.45028031341191671</v>
      </c>
      <c r="BG85" s="216"/>
      <c r="BH85" s="216"/>
      <c r="BI85" s="216"/>
      <c r="BJ85" s="216"/>
      <c r="BK85" s="216"/>
      <c r="BL85" s="217"/>
      <c r="BM85" s="212">
        <f>BM84</f>
        <v>0.2247156673412733</v>
      </c>
      <c r="BN85" s="213"/>
      <c r="BO85" s="213"/>
      <c r="BP85" s="213"/>
      <c r="BQ85" s="213"/>
      <c r="BR85" s="213"/>
      <c r="BS85" s="214"/>
      <c r="BT85" s="65"/>
      <c r="BU85" s="65"/>
      <c r="BV85" s="65"/>
      <c r="BW85" s="65"/>
      <c r="BX85" s="65"/>
      <c r="BY85" s="65"/>
      <c r="BZ85" s="65"/>
      <c r="CA85" s="65"/>
      <c r="CB85" s="65"/>
      <c r="CC85" s="65"/>
      <c r="CD85" s="65"/>
      <c r="CE85" s="65"/>
      <c r="CF85" s="65"/>
      <c r="CG85" s="65"/>
      <c r="CH85" s="65"/>
      <c r="CI85" s="65"/>
      <c r="CJ85" s="65"/>
      <c r="CK85" s="65"/>
      <c r="CL85" s="65"/>
      <c r="CM85" s="65"/>
      <c r="CN85" s="65"/>
      <c r="CO85" s="65"/>
      <c r="CP85" s="65"/>
      <c r="CQ85" s="65"/>
      <c r="CR85" s="65"/>
      <c r="CS85" s="65"/>
    </row>
    <row r="86" spans="1:124" ht="25.5" customHeight="1" x14ac:dyDescent="0.25">
      <c r="B86" s="113" t="s">
        <v>116</v>
      </c>
      <c r="C86" s="114"/>
      <c r="D86" s="114"/>
      <c r="E86" s="114"/>
      <c r="F86" s="114"/>
      <c r="G86" s="115"/>
      <c r="H86" s="91" t="s">
        <v>159</v>
      </c>
      <c r="I86" s="92"/>
      <c r="J86" s="92"/>
      <c r="K86" s="92"/>
      <c r="L86" s="92"/>
      <c r="M86" s="92"/>
      <c r="N86" s="92"/>
      <c r="O86" s="92"/>
      <c r="P86" s="92"/>
      <c r="Q86" s="92"/>
      <c r="R86" s="92"/>
      <c r="S86" s="92"/>
      <c r="T86" s="92"/>
      <c r="U86" s="92"/>
      <c r="V86" s="92"/>
      <c r="W86" s="92"/>
      <c r="X86" s="92"/>
      <c r="Y86" s="92"/>
      <c r="Z86" s="92"/>
      <c r="AA86" s="92"/>
      <c r="AB86" s="92"/>
      <c r="AC86" s="93"/>
      <c r="AD86" s="116" t="s">
        <v>145</v>
      </c>
      <c r="AE86" s="117"/>
      <c r="AF86" s="117"/>
      <c r="AG86" s="117"/>
      <c r="AH86" s="117"/>
      <c r="AI86" s="117"/>
      <c r="AJ86" s="118"/>
      <c r="AK86" s="116" t="s">
        <v>237</v>
      </c>
      <c r="AL86" s="117"/>
      <c r="AM86" s="117"/>
      <c r="AN86" s="117"/>
      <c r="AO86" s="117"/>
      <c r="AP86" s="117"/>
      <c r="AQ86" s="118"/>
      <c r="AR86" s="116" t="s">
        <v>145</v>
      </c>
      <c r="AS86" s="117"/>
      <c r="AT86" s="117"/>
      <c r="AU86" s="117"/>
      <c r="AV86" s="117"/>
      <c r="AW86" s="117"/>
      <c r="AX86" s="118"/>
      <c r="AY86" s="116"/>
      <c r="AZ86" s="117"/>
      <c r="BA86" s="117"/>
      <c r="BB86" s="117"/>
      <c r="BC86" s="117"/>
      <c r="BD86" s="117"/>
      <c r="BE86" s="118"/>
      <c r="BF86" s="215">
        <f t="shared" si="3"/>
        <v>0.45028031341191671</v>
      </c>
      <c r="BG86" s="216"/>
      <c r="BH86" s="216"/>
      <c r="BI86" s="216"/>
      <c r="BJ86" s="216"/>
      <c r="BK86" s="216"/>
      <c r="BL86" s="217"/>
      <c r="BM86" s="212">
        <f>BM85</f>
        <v>0.2247156673412733</v>
      </c>
      <c r="BN86" s="213"/>
      <c r="BO86" s="213"/>
      <c r="BP86" s="213"/>
      <c r="BQ86" s="213"/>
      <c r="BR86" s="213"/>
      <c r="BS86" s="214"/>
      <c r="BT86" s="65"/>
      <c r="BU86" s="65"/>
      <c r="BV86" s="65"/>
      <c r="BW86" s="65"/>
      <c r="BX86" s="65"/>
      <c r="BY86" s="65"/>
      <c r="BZ86" s="65"/>
      <c r="CA86" s="65"/>
      <c r="CB86" s="65"/>
      <c r="CC86" s="65"/>
      <c r="CD86" s="65"/>
      <c r="CE86" s="65"/>
      <c r="CF86" s="65"/>
      <c r="CG86" s="65"/>
      <c r="CH86" s="65"/>
      <c r="CI86" s="65"/>
      <c r="CJ86" s="65"/>
      <c r="CK86" s="65"/>
      <c r="CL86" s="65"/>
      <c r="CM86" s="65"/>
      <c r="CN86" s="65"/>
      <c r="CO86" s="65"/>
      <c r="CP86" s="65"/>
      <c r="CQ86" s="65"/>
      <c r="CR86" s="65"/>
      <c r="CS86" s="65"/>
    </row>
    <row r="87" spans="1:124" s="23" customFormat="1" ht="29.25" customHeight="1" x14ac:dyDescent="0.2">
      <c r="A87" s="22"/>
      <c r="B87" s="119">
        <v>4</v>
      </c>
      <c r="C87" s="120"/>
      <c r="D87" s="120"/>
      <c r="E87" s="120"/>
      <c r="F87" s="120"/>
      <c r="G87" s="121"/>
      <c r="H87" s="122" t="s">
        <v>92</v>
      </c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123"/>
      <c r="W87" s="123"/>
      <c r="X87" s="123"/>
      <c r="Y87" s="123"/>
      <c r="Z87" s="123"/>
      <c r="AA87" s="123"/>
      <c r="AB87" s="123"/>
      <c r="AC87" s="124"/>
      <c r="AD87" s="125"/>
      <c r="AE87" s="126"/>
      <c r="AF87" s="126"/>
      <c r="AG87" s="126"/>
      <c r="AH87" s="126"/>
      <c r="AI87" s="126"/>
      <c r="AJ87" s="127"/>
      <c r="AK87" s="125"/>
      <c r="AL87" s="126"/>
      <c r="AM87" s="126"/>
      <c r="AN87" s="126"/>
      <c r="AO87" s="126"/>
      <c r="AP87" s="126"/>
      <c r="AQ87" s="127"/>
      <c r="AR87" s="125"/>
      <c r="AS87" s="126"/>
      <c r="AT87" s="126"/>
      <c r="AU87" s="126"/>
      <c r="AV87" s="126"/>
      <c r="AW87" s="126"/>
      <c r="AX87" s="127"/>
      <c r="AY87" s="125"/>
      <c r="AZ87" s="126"/>
      <c r="BA87" s="126"/>
      <c r="BB87" s="126"/>
      <c r="BC87" s="126"/>
      <c r="BD87" s="126"/>
      <c r="BE87" s="127"/>
      <c r="BF87" s="128"/>
      <c r="BG87" s="129"/>
      <c r="BH87" s="129"/>
      <c r="BI87" s="129"/>
      <c r="BJ87" s="129"/>
      <c r="BK87" s="129"/>
      <c r="BL87" s="130"/>
      <c r="BM87" s="128"/>
      <c r="BN87" s="129"/>
      <c r="BO87" s="129"/>
      <c r="BP87" s="129"/>
      <c r="BQ87" s="129"/>
      <c r="BR87" s="129"/>
      <c r="BS87" s="130"/>
      <c r="BT87" s="131"/>
      <c r="BU87" s="131"/>
      <c r="BV87" s="131"/>
      <c r="BW87" s="131"/>
      <c r="BX87" s="131"/>
      <c r="BY87" s="131"/>
      <c r="BZ87" s="131"/>
      <c r="CA87" s="131"/>
      <c r="CB87" s="131"/>
      <c r="CC87" s="131"/>
      <c r="CD87" s="131"/>
      <c r="CE87" s="131"/>
      <c r="CF87" s="131"/>
      <c r="CG87" s="131"/>
      <c r="CH87" s="131"/>
      <c r="CI87" s="131"/>
      <c r="CJ87" s="131"/>
      <c r="CK87" s="131"/>
      <c r="CL87" s="131"/>
      <c r="CM87" s="131"/>
      <c r="CN87" s="131"/>
      <c r="CO87" s="131"/>
      <c r="CP87" s="131"/>
      <c r="CQ87" s="131"/>
      <c r="CR87" s="131"/>
      <c r="CS87" s="131"/>
    </row>
    <row r="88" spans="1:124" ht="25.5" customHeight="1" x14ac:dyDescent="0.25">
      <c r="B88" s="113" t="s">
        <v>117</v>
      </c>
      <c r="C88" s="114"/>
      <c r="D88" s="114"/>
      <c r="E88" s="114"/>
      <c r="F88" s="114"/>
      <c r="G88" s="115"/>
      <c r="H88" s="91" t="s">
        <v>160</v>
      </c>
      <c r="I88" s="92"/>
      <c r="J88" s="92"/>
      <c r="K88" s="92"/>
      <c r="L88" s="92"/>
      <c r="M88" s="92"/>
      <c r="N88" s="92"/>
      <c r="O88" s="92"/>
      <c r="P88" s="92"/>
      <c r="Q88" s="92"/>
      <c r="R88" s="92"/>
      <c r="S88" s="92"/>
      <c r="T88" s="92"/>
      <c r="U88" s="92"/>
      <c r="V88" s="92"/>
      <c r="W88" s="92"/>
      <c r="X88" s="92"/>
      <c r="Y88" s="92"/>
      <c r="Z88" s="92"/>
      <c r="AA88" s="92"/>
      <c r="AB88" s="92"/>
      <c r="AC88" s="93"/>
      <c r="AD88" s="116" t="s">
        <v>145</v>
      </c>
      <c r="AE88" s="117"/>
      <c r="AF88" s="117"/>
      <c r="AG88" s="117"/>
      <c r="AH88" s="117"/>
      <c r="AI88" s="117"/>
      <c r="AJ88" s="118"/>
      <c r="AK88" s="116" t="s">
        <v>237</v>
      </c>
      <c r="AL88" s="117"/>
      <c r="AM88" s="117"/>
      <c r="AN88" s="117"/>
      <c r="AO88" s="117"/>
      <c r="AP88" s="117"/>
      <c r="AQ88" s="118"/>
      <c r="AR88" s="116" t="str">
        <f>AD88</f>
        <v>4 кв. 2021г.</v>
      </c>
      <c r="AS88" s="117"/>
      <c r="AT88" s="117"/>
      <c r="AU88" s="117"/>
      <c r="AV88" s="117"/>
      <c r="AW88" s="117"/>
      <c r="AX88" s="118"/>
      <c r="AY88" s="116"/>
      <c r="AZ88" s="117"/>
      <c r="BA88" s="117"/>
      <c r="BB88" s="117"/>
      <c r="BC88" s="117"/>
      <c r="BD88" s="117"/>
      <c r="BE88" s="118"/>
      <c r="BF88" s="212">
        <f>BS64/BN64</f>
        <v>0.39381125605180295</v>
      </c>
      <c r="BG88" s="213"/>
      <c r="BH88" s="213"/>
      <c r="BI88" s="213"/>
      <c r="BJ88" s="213"/>
      <c r="BK88" s="213"/>
      <c r="BL88" s="214"/>
      <c r="BM88" s="110"/>
      <c r="BN88" s="111"/>
      <c r="BO88" s="111"/>
      <c r="BP88" s="111"/>
      <c r="BQ88" s="111"/>
      <c r="BR88" s="111"/>
      <c r="BS88" s="112"/>
      <c r="BT88" s="65"/>
      <c r="BU88" s="65"/>
      <c r="BV88" s="65"/>
      <c r="BW88" s="65"/>
      <c r="BX88" s="65"/>
      <c r="BY88" s="65"/>
      <c r="BZ88" s="65"/>
      <c r="CA88" s="65"/>
      <c r="CB88" s="65"/>
      <c r="CC88" s="65"/>
      <c r="CD88" s="65"/>
      <c r="CE88" s="65"/>
      <c r="CF88" s="65"/>
      <c r="CG88" s="65"/>
      <c r="CH88" s="65"/>
      <c r="CI88" s="65"/>
      <c r="CJ88" s="65"/>
      <c r="CK88" s="65"/>
      <c r="CL88" s="65"/>
      <c r="CM88" s="65"/>
      <c r="CN88" s="65"/>
      <c r="CO88" s="65"/>
      <c r="CP88" s="65"/>
      <c r="CQ88" s="65"/>
      <c r="CR88" s="65"/>
      <c r="CS88" s="65"/>
      <c r="DT88" s="46"/>
    </row>
    <row r="91" spans="1:124" s="18" customFormat="1" ht="35.25" customHeight="1" x14ac:dyDescent="0.25">
      <c r="A91" s="33" t="s">
        <v>93</v>
      </c>
      <c r="B91" s="108" t="s">
        <v>96</v>
      </c>
      <c r="C91" s="108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8"/>
      <c r="Z91" s="108"/>
      <c r="AA91" s="108"/>
      <c r="AB91" s="108"/>
      <c r="AC91" s="108"/>
      <c r="AD91" s="108"/>
      <c r="AE91" s="108"/>
      <c r="AF91" s="108"/>
      <c r="AG91" s="108"/>
      <c r="AH91" s="108"/>
      <c r="AI91" s="108"/>
      <c r="AJ91" s="108"/>
      <c r="AK91" s="108"/>
      <c r="AL91" s="108"/>
      <c r="AM91" s="108"/>
      <c r="AN91" s="108"/>
      <c r="AO91" s="108"/>
      <c r="AP91" s="108"/>
      <c r="AQ91" s="108"/>
      <c r="AR91" s="108"/>
      <c r="AS91" s="108"/>
      <c r="AT91" s="108"/>
      <c r="AU91" s="108"/>
      <c r="AV91" s="108"/>
      <c r="AW91" s="108"/>
      <c r="AX91" s="108"/>
      <c r="AY91" s="108"/>
      <c r="AZ91" s="108"/>
      <c r="BA91" s="108"/>
      <c r="BB91" s="108"/>
      <c r="BC91" s="108"/>
      <c r="BD91" s="108"/>
      <c r="BE91" s="108"/>
      <c r="BF91" s="108"/>
      <c r="BG91" s="108"/>
      <c r="BH91" s="108"/>
      <c r="BI91" s="108"/>
      <c r="BJ91" s="108"/>
      <c r="BK91" s="108"/>
      <c r="BL91" s="108"/>
      <c r="BM91" s="108"/>
      <c r="BN91" s="108"/>
      <c r="BO91" s="108"/>
      <c r="BP91" s="108"/>
      <c r="BQ91" s="108"/>
      <c r="BR91" s="108"/>
      <c r="BS91" s="108"/>
      <c r="BT91" s="108"/>
      <c r="BU91" s="108"/>
      <c r="BV91" s="108"/>
      <c r="BW91" s="108"/>
      <c r="BX91" s="108"/>
      <c r="BY91" s="108"/>
      <c r="BZ91" s="108"/>
      <c r="CA91" s="108"/>
      <c r="CB91" s="108"/>
      <c r="CC91" s="108"/>
      <c r="CD91" s="108"/>
      <c r="CE91" s="108"/>
      <c r="CF91" s="108"/>
      <c r="CG91" s="108"/>
      <c r="CH91" s="108"/>
      <c r="CI91" s="108"/>
      <c r="CJ91" s="108"/>
      <c r="CK91" s="108"/>
      <c r="CL91" s="108"/>
      <c r="CM91" s="108"/>
      <c r="CN91" s="108"/>
      <c r="CO91" s="108"/>
      <c r="CP91" s="108"/>
      <c r="CQ91" s="108"/>
      <c r="CR91" s="108"/>
      <c r="CS91" s="108"/>
      <c r="CT91" s="108"/>
      <c r="CU91" s="108"/>
    </row>
    <row r="92" spans="1:124" ht="54" customHeight="1" x14ac:dyDescent="0.25">
      <c r="A92" s="15" t="s">
        <v>94</v>
      </c>
      <c r="B92" s="109" t="s">
        <v>97</v>
      </c>
      <c r="C92" s="109"/>
      <c r="D92" s="109"/>
      <c r="E92" s="109"/>
      <c r="F92" s="109"/>
      <c r="G92" s="109"/>
      <c r="H92" s="109"/>
      <c r="I92" s="109"/>
      <c r="J92" s="109"/>
      <c r="K92" s="109"/>
      <c r="L92" s="109"/>
      <c r="M92" s="109"/>
      <c r="N92" s="109"/>
      <c r="O92" s="109"/>
      <c r="P92" s="109"/>
      <c r="Q92" s="109"/>
      <c r="R92" s="109"/>
      <c r="S92" s="109"/>
      <c r="T92" s="109"/>
      <c r="U92" s="109"/>
      <c r="V92" s="109"/>
      <c r="W92" s="109"/>
      <c r="X92" s="109"/>
      <c r="Y92" s="109"/>
      <c r="Z92" s="109"/>
      <c r="AA92" s="109"/>
      <c r="AB92" s="109"/>
      <c r="AC92" s="109"/>
      <c r="AD92" s="109"/>
      <c r="AE92" s="109"/>
      <c r="AF92" s="109"/>
      <c r="AG92" s="109"/>
      <c r="AH92" s="109"/>
      <c r="AI92" s="109"/>
      <c r="AJ92" s="109"/>
      <c r="AK92" s="109"/>
      <c r="AL92" s="109"/>
      <c r="AM92" s="109"/>
      <c r="AN92" s="109"/>
      <c r="AO92" s="109"/>
      <c r="AP92" s="109"/>
      <c r="AQ92" s="109"/>
      <c r="AR92" s="109"/>
      <c r="AS92" s="109"/>
      <c r="AT92" s="109"/>
      <c r="AU92" s="109"/>
      <c r="AV92" s="109"/>
      <c r="AW92" s="109"/>
      <c r="AX92" s="109"/>
      <c r="AY92" s="109"/>
      <c r="AZ92" s="109"/>
      <c r="BA92" s="109"/>
      <c r="BB92" s="109"/>
      <c r="BC92" s="109"/>
      <c r="BD92" s="109"/>
      <c r="BE92" s="109"/>
      <c r="BF92" s="109"/>
      <c r="BG92" s="109"/>
      <c r="BH92" s="109"/>
      <c r="BI92" s="109"/>
      <c r="BJ92" s="109"/>
      <c r="BK92" s="109"/>
      <c r="BL92" s="109"/>
      <c r="BM92" s="109"/>
      <c r="BN92" s="109"/>
      <c r="BO92" s="109"/>
      <c r="BP92" s="109"/>
      <c r="BQ92" s="109"/>
      <c r="BR92" s="109"/>
      <c r="BS92" s="109"/>
      <c r="BT92" s="109"/>
      <c r="BU92" s="109"/>
      <c r="BV92" s="109"/>
      <c r="BW92" s="109"/>
      <c r="BX92" s="109"/>
      <c r="BY92" s="109"/>
      <c r="BZ92" s="109"/>
      <c r="CA92" s="109"/>
      <c r="CB92" s="109"/>
      <c r="CC92" s="109"/>
      <c r="CD92" s="109"/>
      <c r="CE92" s="109"/>
      <c r="CF92" s="109"/>
      <c r="CG92" s="109"/>
      <c r="CH92" s="109"/>
      <c r="CI92" s="109"/>
      <c r="CJ92" s="109"/>
      <c r="CK92" s="109"/>
      <c r="CL92" s="109"/>
      <c r="CM92" s="109"/>
      <c r="CN92" s="109"/>
      <c r="CO92" s="109"/>
      <c r="CP92" s="109"/>
      <c r="CQ92" s="109"/>
      <c r="CR92" s="109"/>
      <c r="CS92" s="109"/>
    </row>
    <row r="93" spans="1:124" s="17" customFormat="1" x14ac:dyDescent="0.25">
      <c r="A93" s="16"/>
      <c r="B93" s="34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</row>
    <row r="126" spans="1:99" ht="42" customHeight="1" x14ac:dyDescent="0.25"/>
    <row r="127" spans="1:99" s="18" customFormat="1" ht="35.25" customHeight="1" thickBot="1" x14ac:dyDescent="0.3">
      <c r="A127" s="33" t="s">
        <v>95</v>
      </c>
      <c r="B127" s="108" t="s">
        <v>98</v>
      </c>
      <c r="C127" s="108"/>
      <c r="D127" s="108"/>
      <c r="E127" s="108"/>
      <c r="F127" s="108"/>
      <c r="G127" s="108"/>
      <c r="H127" s="108"/>
      <c r="I127" s="108"/>
      <c r="J127" s="108"/>
      <c r="K127" s="108"/>
      <c r="L127" s="108"/>
      <c r="M127" s="108"/>
      <c r="N127" s="108"/>
      <c r="O127" s="108"/>
      <c r="P127" s="108"/>
      <c r="Q127" s="108"/>
      <c r="R127" s="108"/>
      <c r="S127" s="108"/>
      <c r="T127" s="108"/>
      <c r="U127" s="108"/>
      <c r="V127" s="108"/>
      <c r="W127" s="108"/>
      <c r="X127" s="108"/>
      <c r="Y127" s="108"/>
      <c r="Z127" s="108"/>
      <c r="AA127" s="108"/>
      <c r="AB127" s="108"/>
      <c r="AC127" s="108"/>
      <c r="AD127" s="108"/>
      <c r="AE127" s="108"/>
      <c r="AF127" s="108"/>
      <c r="AG127" s="108"/>
      <c r="AH127" s="108"/>
      <c r="AI127" s="108"/>
      <c r="AJ127" s="108"/>
      <c r="AK127" s="108"/>
      <c r="AL127" s="108"/>
      <c r="AM127" s="108"/>
      <c r="AN127" s="108"/>
      <c r="AO127" s="108"/>
      <c r="AP127" s="108"/>
      <c r="AQ127" s="108"/>
      <c r="AR127" s="108"/>
      <c r="AS127" s="108"/>
      <c r="AT127" s="108"/>
      <c r="AU127" s="108"/>
      <c r="AV127" s="108"/>
      <c r="AW127" s="108"/>
      <c r="AX127" s="108"/>
      <c r="AY127" s="108"/>
      <c r="AZ127" s="108"/>
      <c r="BA127" s="108"/>
      <c r="BB127" s="108"/>
      <c r="BC127" s="108"/>
      <c r="BD127" s="108"/>
      <c r="BE127" s="108"/>
      <c r="BF127" s="108"/>
      <c r="BG127" s="108"/>
      <c r="BH127" s="108"/>
      <c r="BI127" s="108"/>
      <c r="BJ127" s="108"/>
      <c r="BK127" s="108"/>
      <c r="BL127" s="108"/>
      <c r="BM127" s="108"/>
      <c r="BN127" s="108"/>
      <c r="BO127" s="108"/>
      <c r="BP127" s="108"/>
      <c r="BQ127" s="108"/>
      <c r="BR127" s="108"/>
      <c r="BS127" s="108"/>
      <c r="BT127" s="108"/>
      <c r="BU127" s="108"/>
      <c r="BV127" s="108"/>
      <c r="BW127" s="108"/>
      <c r="BX127" s="108"/>
      <c r="BY127" s="108"/>
      <c r="BZ127" s="108"/>
      <c r="CA127" s="108"/>
      <c r="CB127" s="108"/>
      <c r="CC127" s="108"/>
      <c r="CD127" s="108"/>
      <c r="CE127" s="108"/>
      <c r="CF127" s="108"/>
      <c r="CG127" s="108"/>
      <c r="CH127" s="108"/>
      <c r="CI127" s="108"/>
      <c r="CJ127" s="108"/>
      <c r="CK127" s="108"/>
      <c r="CL127" s="108"/>
      <c r="CM127" s="108"/>
      <c r="CN127" s="108"/>
      <c r="CO127" s="108"/>
      <c r="CP127" s="108"/>
      <c r="CQ127" s="108"/>
      <c r="CR127" s="108"/>
      <c r="CS127" s="108"/>
      <c r="CT127" s="108"/>
      <c r="CU127" s="108"/>
    </row>
    <row r="128" spans="1:99" ht="35.25" customHeight="1" x14ac:dyDescent="0.25">
      <c r="B128" s="99" t="s">
        <v>119</v>
      </c>
      <c r="C128" s="100"/>
      <c r="D128" s="100"/>
      <c r="E128" s="100"/>
      <c r="F128" s="100"/>
      <c r="G128" s="100"/>
      <c r="H128" s="100"/>
      <c r="I128" s="100"/>
      <c r="J128" s="100"/>
      <c r="K128" s="100"/>
      <c r="L128" s="100"/>
      <c r="M128" s="100"/>
      <c r="N128" s="100"/>
      <c r="O128" s="100"/>
      <c r="P128" s="100"/>
      <c r="Q128" s="100"/>
      <c r="R128" s="100"/>
      <c r="S128" s="100"/>
      <c r="T128" s="100"/>
      <c r="U128" s="100"/>
      <c r="V128" s="100"/>
      <c r="W128" s="100"/>
      <c r="X128" s="100"/>
      <c r="Y128" s="100"/>
      <c r="Z128" s="100"/>
      <c r="AA128" s="100"/>
      <c r="AB128" s="100"/>
      <c r="AC128" s="100"/>
      <c r="AD128" s="100"/>
      <c r="AE128" s="100"/>
      <c r="AF128" s="100"/>
      <c r="AG128" s="100"/>
      <c r="AH128" s="100"/>
      <c r="AI128" s="100"/>
      <c r="AJ128" s="100"/>
      <c r="AK128" s="100"/>
      <c r="AL128" s="100"/>
      <c r="AM128" s="100"/>
      <c r="AN128" s="100"/>
      <c r="AO128" s="100"/>
      <c r="AP128" s="100"/>
      <c r="AQ128" s="100"/>
      <c r="AR128" s="100"/>
      <c r="AS128" s="100"/>
      <c r="AT128" s="100"/>
      <c r="AU128" s="100"/>
      <c r="AV128" s="100"/>
      <c r="AW128" s="100"/>
      <c r="AX128" s="100"/>
      <c r="AY128" s="100"/>
      <c r="AZ128" s="100"/>
      <c r="BA128" s="100"/>
      <c r="BB128" s="100"/>
      <c r="BC128" s="100"/>
      <c r="BD128" s="100"/>
      <c r="BE128" s="100"/>
      <c r="BF128" s="100"/>
      <c r="BG128" s="100"/>
      <c r="BH128" s="100"/>
      <c r="BI128" s="100"/>
      <c r="BJ128" s="100"/>
      <c r="BK128" s="100"/>
      <c r="BL128" s="100"/>
      <c r="BM128" s="100"/>
      <c r="BN128" s="100"/>
      <c r="BO128" s="100"/>
      <c r="BP128" s="100"/>
      <c r="BQ128" s="100"/>
      <c r="BR128" s="100"/>
      <c r="BS128" s="100"/>
      <c r="BT128" s="100"/>
      <c r="BU128" s="100"/>
      <c r="BV128" s="100"/>
      <c r="BW128" s="100"/>
      <c r="BX128" s="100"/>
      <c r="BY128" s="100"/>
      <c r="BZ128" s="100"/>
      <c r="CA128" s="100"/>
      <c r="CB128" s="100"/>
      <c r="CC128" s="100"/>
      <c r="CD128" s="100"/>
      <c r="CE128" s="100"/>
      <c r="CF128" s="100"/>
      <c r="CG128" s="100"/>
      <c r="CH128" s="100"/>
      <c r="CI128" s="100"/>
      <c r="CJ128" s="100"/>
      <c r="CK128" s="100"/>
      <c r="CL128" s="100"/>
      <c r="CM128" s="100"/>
      <c r="CN128" s="100"/>
      <c r="CO128" s="100"/>
      <c r="CP128" s="100"/>
      <c r="CQ128" s="100"/>
      <c r="CR128" s="100"/>
      <c r="CS128" s="100"/>
      <c r="CT128" s="100"/>
      <c r="CU128" s="101"/>
    </row>
    <row r="129" spans="2:99" ht="35.25" customHeight="1" x14ac:dyDescent="0.25">
      <c r="B129" s="102"/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M129" s="103"/>
      <c r="N129" s="103"/>
      <c r="O129" s="103"/>
      <c r="P129" s="103"/>
      <c r="Q129" s="103"/>
      <c r="R129" s="103"/>
      <c r="S129" s="103"/>
      <c r="T129" s="103"/>
      <c r="U129" s="103"/>
      <c r="V129" s="103"/>
      <c r="W129" s="103"/>
      <c r="X129" s="103"/>
      <c r="Y129" s="103"/>
      <c r="Z129" s="103"/>
      <c r="AA129" s="103"/>
      <c r="AB129" s="103"/>
      <c r="AC129" s="103"/>
      <c r="AD129" s="103"/>
      <c r="AE129" s="103"/>
      <c r="AF129" s="103"/>
      <c r="AG129" s="103"/>
      <c r="AH129" s="103"/>
      <c r="AI129" s="103"/>
      <c r="AJ129" s="103"/>
      <c r="AK129" s="103"/>
      <c r="AL129" s="103"/>
      <c r="AM129" s="103"/>
      <c r="AN129" s="103"/>
      <c r="AO129" s="103"/>
      <c r="AP129" s="103"/>
      <c r="AQ129" s="103"/>
      <c r="AR129" s="103"/>
      <c r="AS129" s="103"/>
      <c r="AT129" s="103"/>
      <c r="AU129" s="103"/>
      <c r="AV129" s="103"/>
      <c r="AW129" s="103"/>
      <c r="AX129" s="103"/>
      <c r="AY129" s="103"/>
      <c r="AZ129" s="103"/>
      <c r="BA129" s="103"/>
      <c r="BB129" s="103"/>
      <c r="BC129" s="103"/>
      <c r="BD129" s="103"/>
      <c r="BE129" s="103"/>
      <c r="BF129" s="103"/>
      <c r="BG129" s="103"/>
      <c r="BH129" s="103"/>
      <c r="BI129" s="103"/>
      <c r="BJ129" s="103"/>
      <c r="BK129" s="103"/>
      <c r="BL129" s="103"/>
      <c r="BM129" s="103"/>
      <c r="BN129" s="103"/>
      <c r="BO129" s="103"/>
      <c r="BP129" s="103"/>
      <c r="BQ129" s="103"/>
      <c r="BR129" s="103"/>
      <c r="BS129" s="103"/>
      <c r="BT129" s="103"/>
      <c r="BU129" s="103"/>
      <c r="BV129" s="103"/>
      <c r="BW129" s="103"/>
      <c r="BX129" s="103"/>
      <c r="BY129" s="103"/>
      <c r="BZ129" s="103"/>
      <c r="CA129" s="103"/>
      <c r="CB129" s="103"/>
      <c r="CC129" s="103"/>
      <c r="CD129" s="103"/>
      <c r="CE129" s="103"/>
      <c r="CF129" s="103"/>
      <c r="CG129" s="103"/>
      <c r="CH129" s="103"/>
      <c r="CI129" s="103"/>
      <c r="CJ129" s="103"/>
      <c r="CK129" s="103"/>
      <c r="CL129" s="103"/>
      <c r="CM129" s="103"/>
      <c r="CN129" s="103"/>
      <c r="CO129" s="103"/>
      <c r="CP129" s="103"/>
      <c r="CQ129" s="103"/>
      <c r="CR129" s="103"/>
      <c r="CS129" s="103"/>
      <c r="CT129" s="103"/>
      <c r="CU129" s="104"/>
    </row>
    <row r="130" spans="2:99" ht="87.75" customHeight="1" thickBot="1" x14ac:dyDescent="0.3">
      <c r="B130" s="105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  <c r="R130" s="106"/>
      <c r="S130" s="106"/>
      <c r="T130" s="106"/>
      <c r="U130" s="106"/>
      <c r="V130" s="106"/>
      <c r="W130" s="106"/>
      <c r="X130" s="106"/>
      <c r="Y130" s="106"/>
      <c r="Z130" s="106"/>
      <c r="AA130" s="106"/>
      <c r="AB130" s="106"/>
      <c r="AC130" s="106"/>
      <c r="AD130" s="106"/>
      <c r="AE130" s="106"/>
      <c r="AF130" s="106"/>
      <c r="AG130" s="106"/>
      <c r="AH130" s="106"/>
      <c r="AI130" s="106"/>
      <c r="AJ130" s="106"/>
      <c r="AK130" s="106"/>
      <c r="AL130" s="106"/>
      <c r="AM130" s="106"/>
      <c r="AN130" s="106"/>
      <c r="AO130" s="106"/>
      <c r="AP130" s="106"/>
      <c r="AQ130" s="106"/>
      <c r="AR130" s="106"/>
      <c r="AS130" s="106"/>
      <c r="AT130" s="106"/>
      <c r="AU130" s="106"/>
      <c r="AV130" s="106"/>
      <c r="AW130" s="106"/>
      <c r="AX130" s="106"/>
      <c r="AY130" s="106"/>
      <c r="AZ130" s="106"/>
      <c r="BA130" s="106"/>
      <c r="BB130" s="106"/>
      <c r="BC130" s="106"/>
      <c r="BD130" s="106"/>
      <c r="BE130" s="106"/>
      <c r="BF130" s="106"/>
      <c r="BG130" s="106"/>
      <c r="BH130" s="106"/>
      <c r="BI130" s="106"/>
      <c r="BJ130" s="106"/>
      <c r="BK130" s="106"/>
      <c r="BL130" s="106"/>
      <c r="BM130" s="106"/>
      <c r="BN130" s="106"/>
      <c r="BO130" s="106"/>
      <c r="BP130" s="106"/>
      <c r="BQ130" s="106"/>
      <c r="BR130" s="106"/>
      <c r="BS130" s="106"/>
      <c r="BT130" s="106"/>
      <c r="BU130" s="106"/>
      <c r="BV130" s="106"/>
      <c r="BW130" s="106"/>
      <c r="BX130" s="106"/>
      <c r="BY130" s="106"/>
      <c r="BZ130" s="106"/>
      <c r="CA130" s="106"/>
      <c r="CB130" s="106"/>
      <c r="CC130" s="106"/>
      <c r="CD130" s="106"/>
      <c r="CE130" s="106"/>
      <c r="CF130" s="106"/>
      <c r="CG130" s="106"/>
      <c r="CH130" s="106"/>
      <c r="CI130" s="106"/>
      <c r="CJ130" s="106"/>
      <c r="CK130" s="106"/>
      <c r="CL130" s="106"/>
      <c r="CM130" s="106"/>
      <c r="CN130" s="106"/>
      <c r="CO130" s="106"/>
      <c r="CP130" s="106"/>
      <c r="CQ130" s="106"/>
      <c r="CR130" s="106"/>
      <c r="CS130" s="106"/>
      <c r="CT130" s="106"/>
      <c r="CU130" s="107"/>
    </row>
  </sheetData>
  <mergeCells count="452">
    <mergeCell ref="BM19:CU22"/>
    <mergeCell ref="BM23:CU26"/>
    <mergeCell ref="BM27:CU27"/>
    <mergeCell ref="BM28:CU28"/>
    <mergeCell ref="BM35:CU35"/>
    <mergeCell ref="BM36:CU36"/>
    <mergeCell ref="BM29:CU34"/>
    <mergeCell ref="BM37:CU42"/>
    <mergeCell ref="AR41:AX41"/>
    <mergeCell ref="AY41:BE41"/>
    <mergeCell ref="BF41:BL41"/>
    <mergeCell ref="BF39:BL39"/>
    <mergeCell ref="BF26:BL26"/>
    <mergeCell ref="BF24:BL24"/>
    <mergeCell ref="BF36:BL36"/>
    <mergeCell ref="BF37:BL37"/>
    <mergeCell ref="AR33:AX33"/>
    <mergeCell ref="AY33:BE33"/>
    <mergeCell ref="BF31:BL31"/>
    <mergeCell ref="BF30:BL30"/>
    <mergeCell ref="BF27:BL27"/>
    <mergeCell ref="BF28:BL28"/>
    <mergeCell ref="B42:F42"/>
    <mergeCell ref="G42:AC42"/>
    <mergeCell ref="AD42:AJ42"/>
    <mergeCell ref="AK42:AQ42"/>
    <mergeCell ref="AR42:AX42"/>
    <mergeCell ref="AY42:BE42"/>
    <mergeCell ref="BF42:BL42"/>
    <mergeCell ref="B41:F41"/>
    <mergeCell ref="G41:AC41"/>
    <mergeCell ref="AD41:AJ41"/>
    <mergeCell ref="AK41:AQ41"/>
    <mergeCell ref="BF40:BL40"/>
    <mergeCell ref="B38:F38"/>
    <mergeCell ref="G38:AC38"/>
    <mergeCell ref="AD38:AJ38"/>
    <mergeCell ref="AK38:AQ38"/>
    <mergeCell ref="AR38:AX38"/>
    <mergeCell ref="AY38:BE38"/>
    <mergeCell ref="BF38:BL38"/>
    <mergeCell ref="B39:F39"/>
    <mergeCell ref="G39:AC39"/>
    <mergeCell ref="AD39:AJ39"/>
    <mergeCell ref="AK39:AQ39"/>
    <mergeCell ref="AR39:AX39"/>
    <mergeCell ref="AY39:BE39"/>
    <mergeCell ref="B37:F37"/>
    <mergeCell ref="G37:AC37"/>
    <mergeCell ref="AD37:AJ37"/>
    <mergeCell ref="AK37:AQ37"/>
    <mergeCell ref="AR37:AX37"/>
    <mergeCell ref="AY37:BE37"/>
    <mergeCell ref="B35:F35"/>
    <mergeCell ref="G35:AC35"/>
    <mergeCell ref="B40:F40"/>
    <mergeCell ref="G40:AC40"/>
    <mergeCell ref="AD40:AJ40"/>
    <mergeCell ref="AK40:AQ40"/>
    <mergeCell ref="AR40:AX40"/>
    <mergeCell ref="AY40:BE40"/>
    <mergeCell ref="B36:F36"/>
    <mergeCell ref="G36:AC36"/>
    <mergeCell ref="BF25:BL25"/>
    <mergeCell ref="B26:F26"/>
    <mergeCell ref="G26:AC26"/>
    <mergeCell ref="AD26:AJ26"/>
    <mergeCell ref="AK26:AQ26"/>
    <mergeCell ref="AR26:AX26"/>
    <mergeCell ref="AY26:BE26"/>
    <mergeCell ref="AD36:AJ36"/>
    <mergeCell ref="AK36:AQ36"/>
    <mergeCell ref="AR36:AX36"/>
    <mergeCell ref="AY36:BE36"/>
    <mergeCell ref="AK24:AQ24"/>
    <mergeCell ref="AR24:AX24"/>
    <mergeCell ref="AY24:BE24"/>
    <mergeCell ref="B25:F25"/>
    <mergeCell ref="G25:AC25"/>
    <mergeCell ref="AD25:AJ25"/>
    <mergeCell ref="AK25:AQ25"/>
    <mergeCell ref="AR25:AX25"/>
    <mergeCell ref="AY25:BE25"/>
    <mergeCell ref="AD35:AJ35"/>
    <mergeCell ref="AK35:AQ35"/>
    <mergeCell ref="AR35:AX35"/>
    <mergeCell ref="AY35:BE35"/>
    <mergeCell ref="BF35:BL35"/>
    <mergeCell ref="BF33:BL33"/>
    <mergeCell ref="B32:F32"/>
    <mergeCell ref="G32:AC32"/>
    <mergeCell ref="AD32:AJ32"/>
    <mergeCell ref="AK32:AQ32"/>
    <mergeCell ref="AR32:AX32"/>
    <mergeCell ref="AY32:BE32"/>
    <mergeCell ref="BF32:BL32"/>
    <mergeCell ref="B34:F34"/>
    <mergeCell ref="G34:AC34"/>
    <mergeCell ref="AD34:AJ34"/>
    <mergeCell ref="AK34:AQ34"/>
    <mergeCell ref="AR34:AX34"/>
    <mergeCell ref="AY34:BE34"/>
    <mergeCell ref="BF34:BL34"/>
    <mergeCell ref="B33:F33"/>
    <mergeCell ref="G33:AC33"/>
    <mergeCell ref="AD33:AJ33"/>
    <mergeCell ref="AK33:AQ33"/>
    <mergeCell ref="B31:F31"/>
    <mergeCell ref="G31:AC31"/>
    <mergeCell ref="AD31:AJ31"/>
    <mergeCell ref="AK31:AQ31"/>
    <mergeCell ref="AR31:AX31"/>
    <mergeCell ref="AY31:BE31"/>
    <mergeCell ref="B30:F30"/>
    <mergeCell ref="G30:AC30"/>
    <mergeCell ref="AD30:AJ30"/>
    <mergeCell ref="AK30:AQ30"/>
    <mergeCell ref="AR30:AX30"/>
    <mergeCell ref="AY30:BE30"/>
    <mergeCell ref="B13:Y13"/>
    <mergeCell ref="B29:F29"/>
    <mergeCell ref="G29:AC29"/>
    <mergeCell ref="AD29:AJ29"/>
    <mergeCell ref="AK29:AQ29"/>
    <mergeCell ref="AR29:AX29"/>
    <mergeCell ref="AY29:BE29"/>
    <mergeCell ref="BF29:BL29"/>
    <mergeCell ref="B28:F28"/>
    <mergeCell ref="G28:AC28"/>
    <mergeCell ref="AD28:AJ28"/>
    <mergeCell ref="AK28:AQ28"/>
    <mergeCell ref="AR28:AX28"/>
    <mergeCell ref="AY28:BE28"/>
    <mergeCell ref="B23:F23"/>
    <mergeCell ref="G23:AC23"/>
    <mergeCell ref="AD23:AJ23"/>
    <mergeCell ref="AK23:AQ23"/>
    <mergeCell ref="AR23:AX23"/>
    <mergeCell ref="AY23:BE23"/>
    <mergeCell ref="BF23:BL23"/>
    <mergeCell ref="B24:F24"/>
    <mergeCell ref="G24:AC24"/>
    <mergeCell ref="AD24:AJ24"/>
    <mergeCell ref="Z15:BF15"/>
    <mergeCell ref="B19:F22"/>
    <mergeCell ref="G19:AC22"/>
    <mergeCell ref="AD19:AQ21"/>
    <mergeCell ref="AR19:BE21"/>
    <mergeCell ref="BF19:BL22"/>
    <mergeCell ref="AD22:AJ22"/>
    <mergeCell ref="AK22:AQ22"/>
    <mergeCell ref="AR22:AX22"/>
    <mergeCell ref="AY22:BE22"/>
    <mergeCell ref="BD48:BM48"/>
    <mergeCell ref="BN48:BW48"/>
    <mergeCell ref="A1:BF1"/>
    <mergeCell ref="B4:Y4"/>
    <mergeCell ref="Z4:BF4"/>
    <mergeCell ref="B5:Y5"/>
    <mergeCell ref="Z5:BF5"/>
    <mergeCell ref="B6:Y6"/>
    <mergeCell ref="Z6:BF6"/>
    <mergeCell ref="B12:Y12"/>
    <mergeCell ref="Z12:BF12"/>
    <mergeCell ref="B27:F27"/>
    <mergeCell ref="G27:AC27"/>
    <mergeCell ref="AD27:AJ27"/>
    <mergeCell ref="AK27:AQ27"/>
    <mergeCell ref="AR27:AX27"/>
    <mergeCell ref="AY27:BE27"/>
    <mergeCell ref="B7:Y7"/>
    <mergeCell ref="Z7:BF7"/>
    <mergeCell ref="B8:Y8"/>
    <mergeCell ref="Z8:BF8"/>
    <mergeCell ref="B11:Y11"/>
    <mergeCell ref="Z11:BF11"/>
    <mergeCell ref="B15:Y15"/>
    <mergeCell ref="CH50:CQ50"/>
    <mergeCell ref="CH51:CQ51"/>
    <mergeCell ref="Z13:BF13"/>
    <mergeCell ref="B14:Y14"/>
    <mergeCell ref="Z14:BF14"/>
    <mergeCell ref="B50:F50"/>
    <mergeCell ref="B49:F49"/>
    <mergeCell ref="BN49:BW49"/>
    <mergeCell ref="BX49:CG49"/>
    <mergeCell ref="CH49:CQ49"/>
    <mergeCell ref="G50:Y50"/>
    <mergeCell ref="G49:Y49"/>
    <mergeCell ref="Z49:AI49"/>
    <mergeCell ref="AJ49:AS49"/>
    <mergeCell ref="AT49:BC49"/>
    <mergeCell ref="BD49:BM49"/>
    <mergeCell ref="BN47:BW47"/>
    <mergeCell ref="BX47:CG47"/>
    <mergeCell ref="CH47:CQ47"/>
    <mergeCell ref="B48:F48"/>
    <mergeCell ref="G48:Y48"/>
    <mergeCell ref="Z48:AI48"/>
    <mergeCell ref="AJ48:AS48"/>
    <mergeCell ref="AT48:BC48"/>
    <mergeCell ref="Z50:AI50"/>
    <mergeCell ref="AJ50:AS50"/>
    <mergeCell ref="AT50:BC50"/>
    <mergeCell ref="BD50:BM50"/>
    <mergeCell ref="BN50:BW51"/>
    <mergeCell ref="BX50:CG51"/>
    <mergeCell ref="G51:Y51"/>
    <mergeCell ref="Z51:AI51"/>
    <mergeCell ref="AJ51:AS51"/>
    <mergeCell ref="AT51:BC51"/>
    <mergeCell ref="BD51:BM51"/>
    <mergeCell ref="B45:F47"/>
    <mergeCell ref="G45:Y47"/>
    <mergeCell ref="Z45:BM45"/>
    <mergeCell ref="BN45:CQ46"/>
    <mergeCell ref="Z46:AS46"/>
    <mergeCell ref="AT46:BM46"/>
    <mergeCell ref="Z47:AI47"/>
    <mergeCell ref="AJ47:AS47"/>
    <mergeCell ref="AT47:BC47"/>
    <mergeCell ref="BD47:BM47"/>
    <mergeCell ref="BX48:CG48"/>
    <mergeCell ref="CH48:CQ48"/>
    <mergeCell ref="B54:CU54"/>
    <mergeCell ref="B59:BW59"/>
    <mergeCell ref="B60:J61"/>
    <mergeCell ref="K60:O61"/>
    <mergeCell ref="P60:Y60"/>
    <mergeCell ref="Z60:AI60"/>
    <mergeCell ref="AJ60:AS60"/>
    <mergeCell ref="AT60:BC60"/>
    <mergeCell ref="BD60:BM60"/>
    <mergeCell ref="BN60:BW60"/>
    <mergeCell ref="P61:T61"/>
    <mergeCell ref="U61:Y61"/>
    <mergeCell ref="Z61:AD61"/>
    <mergeCell ref="AE61:AI61"/>
    <mergeCell ref="AJ61:AN61"/>
    <mergeCell ref="AO61:AS61"/>
    <mergeCell ref="AT61:AX61"/>
    <mergeCell ref="AY61:BC61"/>
    <mergeCell ref="BD61:BH61"/>
    <mergeCell ref="BI61:BM61"/>
    <mergeCell ref="BN61:BR61"/>
    <mergeCell ref="B51:F51"/>
    <mergeCell ref="B62:J62"/>
    <mergeCell ref="K62:O62"/>
    <mergeCell ref="P62:T62"/>
    <mergeCell ref="U62:Y62"/>
    <mergeCell ref="Z62:AD62"/>
    <mergeCell ref="BI62:BM62"/>
    <mergeCell ref="BN62:BR62"/>
    <mergeCell ref="BS62:BW62"/>
    <mergeCell ref="AO62:AS62"/>
    <mergeCell ref="AT62:AX62"/>
    <mergeCell ref="AY62:BC62"/>
    <mergeCell ref="BD62:BH62"/>
    <mergeCell ref="K63:O63"/>
    <mergeCell ref="P63:T63"/>
    <mergeCell ref="U63:Y63"/>
    <mergeCell ref="Z63:AD63"/>
    <mergeCell ref="AE63:AI63"/>
    <mergeCell ref="AJ63:AN63"/>
    <mergeCell ref="AE62:AI62"/>
    <mergeCell ref="AJ62:AN62"/>
    <mergeCell ref="BS61:BW61"/>
    <mergeCell ref="BM73:BS75"/>
    <mergeCell ref="AE65:AI65"/>
    <mergeCell ref="BS63:BW63"/>
    <mergeCell ref="B64:J64"/>
    <mergeCell ref="K64:O64"/>
    <mergeCell ref="P64:T64"/>
    <mergeCell ref="U64:Y64"/>
    <mergeCell ref="Z64:AD64"/>
    <mergeCell ref="AE64:AI64"/>
    <mergeCell ref="AJ64:AN64"/>
    <mergeCell ref="AO64:AS64"/>
    <mergeCell ref="AT64:AX64"/>
    <mergeCell ref="AO63:AS63"/>
    <mergeCell ref="AT63:AX63"/>
    <mergeCell ref="AY63:BC63"/>
    <mergeCell ref="BD63:BH63"/>
    <mergeCell ref="BI63:BM63"/>
    <mergeCell ref="BN63:BR63"/>
    <mergeCell ref="AY64:BC64"/>
    <mergeCell ref="BD64:BH64"/>
    <mergeCell ref="BI64:BM64"/>
    <mergeCell ref="BN64:BR64"/>
    <mergeCell ref="BS64:BW64"/>
    <mergeCell ref="B63:J63"/>
    <mergeCell ref="BM76:BS76"/>
    <mergeCell ref="BT76:CF76"/>
    <mergeCell ref="CG76:CS76"/>
    <mergeCell ref="B65:J65"/>
    <mergeCell ref="K65:O65"/>
    <mergeCell ref="P65:T65"/>
    <mergeCell ref="U65:Y65"/>
    <mergeCell ref="Z65:AD65"/>
    <mergeCell ref="BT73:CF75"/>
    <mergeCell ref="CG73:CS75"/>
    <mergeCell ref="AD74:AQ74"/>
    <mergeCell ref="AR74:BE74"/>
    <mergeCell ref="AD75:AJ75"/>
    <mergeCell ref="AK75:AQ75"/>
    <mergeCell ref="AR75:AX75"/>
    <mergeCell ref="AY75:BE75"/>
    <mergeCell ref="BI65:BM65"/>
    <mergeCell ref="BN65:BR65"/>
    <mergeCell ref="BS65:BW65"/>
    <mergeCell ref="B69:CU69"/>
    <mergeCell ref="B70:CU70"/>
    <mergeCell ref="B73:G75"/>
    <mergeCell ref="H73:AC75"/>
    <mergeCell ref="AD73:BE73"/>
    <mergeCell ref="B76:G76"/>
    <mergeCell ref="H76:AC76"/>
    <mergeCell ref="AD76:AJ76"/>
    <mergeCell ref="AK76:AQ76"/>
    <mergeCell ref="AR76:AX76"/>
    <mergeCell ref="AY76:BE76"/>
    <mergeCell ref="AJ65:AN65"/>
    <mergeCell ref="AO65:AS65"/>
    <mergeCell ref="AT65:AX65"/>
    <mergeCell ref="AY65:BC65"/>
    <mergeCell ref="BD65:BH65"/>
    <mergeCell ref="BF76:BL76"/>
    <mergeCell ref="BF73:BL75"/>
    <mergeCell ref="BF77:BL77"/>
    <mergeCell ref="BM77:BS77"/>
    <mergeCell ref="BT77:CF77"/>
    <mergeCell ref="CG77:CS77"/>
    <mergeCell ref="B78:G78"/>
    <mergeCell ref="H78:AC78"/>
    <mergeCell ref="AD78:AJ78"/>
    <mergeCell ref="AK78:AQ78"/>
    <mergeCell ref="AR78:AX78"/>
    <mergeCell ref="AY78:BE78"/>
    <mergeCell ref="BF78:BL78"/>
    <mergeCell ref="BM78:BS78"/>
    <mergeCell ref="BT78:CF78"/>
    <mergeCell ref="CG78:CS78"/>
    <mergeCell ref="B77:G77"/>
    <mergeCell ref="H77:AC77"/>
    <mergeCell ref="AD77:AJ77"/>
    <mergeCell ref="AK77:AQ77"/>
    <mergeCell ref="AR77:AX77"/>
    <mergeCell ref="AY77:BE77"/>
    <mergeCell ref="CG79:CS79"/>
    <mergeCell ref="B80:G80"/>
    <mergeCell ref="H80:AC80"/>
    <mergeCell ref="AD80:AJ80"/>
    <mergeCell ref="AK80:AQ80"/>
    <mergeCell ref="AR80:AX80"/>
    <mergeCell ref="AY80:BE80"/>
    <mergeCell ref="BF80:BL80"/>
    <mergeCell ref="BM80:BS80"/>
    <mergeCell ref="BT80:CF80"/>
    <mergeCell ref="CG80:CS80"/>
    <mergeCell ref="B79:G79"/>
    <mergeCell ref="H79:AC79"/>
    <mergeCell ref="AD79:AJ79"/>
    <mergeCell ref="AK79:AQ79"/>
    <mergeCell ref="AR79:AX79"/>
    <mergeCell ref="AY79:BE79"/>
    <mergeCell ref="BF79:BL79"/>
    <mergeCell ref="BM79:BS79"/>
    <mergeCell ref="BT79:CF79"/>
    <mergeCell ref="CG81:CS81"/>
    <mergeCell ref="B82:G82"/>
    <mergeCell ref="H82:AC82"/>
    <mergeCell ref="AD82:AJ82"/>
    <mergeCell ref="AK82:AQ82"/>
    <mergeCell ref="AR82:AX82"/>
    <mergeCell ref="AY82:BE82"/>
    <mergeCell ref="BF82:BL82"/>
    <mergeCell ref="BM82:BS82"/>
    <mergeCell ref="BT82:CF82"/>
    <mergeCell ref="CG82:CS82"/>
    <mergeCell ref="B81:G81"/>
    <mergeCell ref="H81:AC81"/>
    <mergeCell ref="AD81:AJ81"/>
    <mergeCell ref="AK81:AQ81"/>
    <mergeCell ref="AR81:AX81"/>
    <mergeCell ref="AY81:BE81"/>
    <mergeCell ref="BF81:BL81"/>
    <mergeCell ref="BM81:BS81"/>
    <mergeCell ref="BT81:CF81"/>
    <mergeCell ref="CG83:CS83"/>
    <mergeCell ref="B84:G84"/>
    <mergeCell ref="H84:AC84"/>
    <mergeCell ref="AD84:AJ84"/>
    <mergeCell ref="AK84:AQ84"/>
    <mergeCell ref="AR84:AX84"/>
    <mergeCell ref="AY84:BE84"/>
    <mergeCell ref="BF84:BL84"/>
    <mergeCell ref="BM84:BS84"/>
    <mergeCell ref="BT84:CF84"/>
    <mergeCell ref="CG84:CS84"/>
    <mergeCell ref="B83:G83"/>
    <mergeCell ref="H83:AC83"/>
    <mergeCell ref="AD83:AJ83"/>
    <mergeCell ref="AK83:AQ83"/>
    <mergeCell ref="AR83:AX83"/>
    <mergeCell ref="AY83:BE83"/>
    <mergeCell ref="BF83:BL83"/>
    <mergeCell ref="BM83:BS83"/>
    <mergeCell ref="BT83:CF83"/>
    <mergeCell ref="CG85:CS85"/>
    <mergeCell ref="B86:G86"/>
    <mergeCell ref="H86:AC86"/>
    <mergeCell ref="AD86:AJ86"/>
    <mergeCell ref="AK86:AQ86"/>
    <mergeCell ref="AR86:AX86"/>
    <mergeCell ref="AY86:BE86"/>
    <mergeCell ref="BF86:BL86"/>
    <mergeCell ref="BM86:BS86"/>
    <mergeCell ref="BT86:CF86"/>
    <mergeCell ref="CG86:CS86"/>
    <mergeCell ref="B85:G85"/>
    <mergeCell ref="H85:AC85"/>
    <mergeCell ref="AD85:AJ85"/>
    <mergeCell ref="AK85:AQ85"/>
    <mergeCell ref="AR85:AX85"/>
    <mergeCell ref="AY85:BE85"/>
    <mergeCell ref="BF85:BL85"/>
    <mergeCell ref="BM85:BS85"/>
    <mergeCell ref="BT85:CF85"/>
    <mergeCell ref="B87:G87"/>
    <mergeCell ref="H87:AC87"/>
    <mergeCell ref="AD87:AJ87"/>
    <mergeCell ref="AK87:AQ87"/>
    <mergeCell ref="AR87:AX87"/>
    <mergeCell ref="AY87:BE87"/>
    <mergeCell ref="B127:CU127"/>
    <mergeCell ref="B128:CU130"/>
    <mergeCell ref="BF88:BL88"/>
    <mergeCell ref="BM88:BS88"/>
    <mergeCell ref="BT88:CF88"/>
    <mergeCell ref="CG88:CS88"/>
    <mergeCell ref="B91:CU91"/>
    <mergeCell ref="B92:CS92"/>
    <mergeCell ref="BF87:BL87"/>
    <mergeCell ref="BM87:BS87"/>
    <mergeCell ref="BT87:CF87"/>
    <mergeCell ref="CG87:CS87"/>
    <mergeCell ref="B88:G88"/>
    <mergeCell ref="H88:AC88"/>
    <mergeCell ref="AD88:AJ88"/>
    <mergeCell ref="AK88:AQ88"/>
    <mergeCell ref="AR88:AX88"/>
    <mergeCell ref="AY88:BE88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07"/>
  <sheetViews>
    <sheetView topLeftCell="A22" workbookViewId="0">
      <selection activeCell="P45" sqref="P45:T45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8" customFormat="1" ht="20.25" x14ac:dyDescent="0.3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4"/>
      <c r="AZ1" s="194"/>
      <c r="BA1" s="194"/>
      <c r="BB1" s="194"/>
      <c r="BC1" s="194"/>
      <c r="BD1" s="194"/>
      <c r="BE1" s="194"/>
      <c r="BF1" s="194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78.75" customHeight="1" x14ac:dyDescent="0.25">
      <c r="A4" s="13" t="s">
        <v>3</v>
      </c>
      <c r="B4" s="195" t="s">
        <v>4</v>
      </c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 t="s">
        <v>188</v>
      </c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</row>
    <row r="5" spans="1:58" ht="21.75" customHeight="1" x14ac:dyDescent="0.25">
      <c r="A5" s="13" t="s">
        <v>5</v>
      </c>
      <c r="B5" s="196" t="s">
        <v>6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5" t="s">
        <v>185</v>
      </c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95"/>
      <c r="AX5" s="195"/>
      <c r="AY5" s="195"/>
      <c r="AZ5" s="195"/>
      <c r="BA5" s="195"/>
      <c r="BB5" s="195"/>
      <c r="BC5" s="195"/>
      <c r="BD5" s="195"/>
      <c r="BE5" s="195"/>
      <c r="BF5" s="195"/>
    </row>
    <row r="6" spans="1:58" ht="30" customHeight="1" x14ac:dyDescent="0.25">
      <c r="A6" s="13" t="s">
        <v>7</v>
      </c>
      <c r="B6" s="192" t="s">
        <v>9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3" t="s">
        <v>190</v>
      </c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</row>
    <row r="7" spans="1:58" ht="32.25" customHeight="1" x14ac:dyDescent="0.25">
      <c r="A7" s="13" t="s">
        <v>8</v>
      </c>
      <c r="B7" s="192" t="s">
        <v>11</v>
      </c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3" t="str">
        <f>Z6</f>
        <v>г. Нижневартовск, Ханты-Мансийский автономный округ-Югра</v>
      </c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</row>
    <row r="8" spans="1:58" ht="109.5" customHeight="1" x14ac:dyDescent="0.25">
      <c r="A8" s="13" t="s">
        <v>10</v>
      </c>
      <c r="B8" s="192" t="s">
        <v>181</v>
      </c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3" t="s">
        <v>182</v>
      </c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192" t="s">
        <v>15</v>
      </c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 t="s">
        <v>99</v>
      </c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</row>
    <row r="12" spans="1:58" ht="165" customHeight="1" x14ac:dyDescent="0.25">
      <c r="A12" s="15" t="s">
        <v>16</v>
      </c>
      <c r="B12" s="192" t="s">
        <v>17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 t="s">
        <v>200</v>
      </c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  <c r="AW12" s="192"/>
      <c r="AX12" s="192"/>
      <c r="AY12" s="192"/>
      <c r="AZ12" s="192"/>
      <c r="BA12" s="192"/>
      <c r="BB12" s="192"/>
      <c r="BC12" s="192"/>
      <c r="BD12" s="192"/>
      <c r="BE12" s="192"/>
      <c r="BF12" s="192"/>
    </row>
    <row r="13" spans="1:58" ht="15" customHeight="1" x14ac:dyDescent="0.25">
      <c r="A13" s="15" t="s">
        <v>18</v>
      </c>
      <c r="B13" s="192" t="s">
        <v>19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3" t="s">
        <v>63</v>
      </c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</row>
    <row r="14" spans="1:58" ht="15" customHeight="1" x14ac:dyDescent="0.25">
      <c r="A14" s="15" t="s">
        <v>20</v>
      </c>
      <c r="B14" s="192" t="s">
        <v>21</v>
      </c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3" t="s">
        <v>63</v>
      </c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</row>
    <row r="15" spans="1:58" ht="15" customHeight="1" x14ac:dyDescent="0.25">
      <c r="A15" s="15" t="s">
        <v>23</v>
      </c>
      <c r="B15" s="192" t="s">
        <v>24</v>
      </c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3" t="s">
        <v>214</v>
      </c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</row>
    <row r="17" spans="1:95" x14ac:dyDescent="0.25">
      <c r="A17" s="16" t="s">
        <v>25</v>
      </c>
      <c r="B17" s="17" t="s">
        <v>26</v>
      </c>
    </row>
    <row r="19" spans="1:95" ht="15" customHeight="1" x14ac:dyDescent="0.25">
      <c r="B19" s="137" t="s">
        <v>27</v>
      </c>
      <c r="C19" s="137"/>
      <c r="D19" s="137"/>
      <c r="E19" s="137"/>
      <c r="F19" s="137"/>
      <c r="G19" s="137" t="s">
        <v>28</v>
      </c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69" t="s">
        <v>29</v>
      </c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139" t="s">
        <v>30</v>
      </c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1"/>
      <c r="BF19" s="139" t="s">
        <v>31</v>
      </c>
      <c r="BG19" s="140"/>
      <c r="BH19" s="140"/>
      <c r="BI19" s="140"/>
      <c r="BJ19" s="140"/>
      <c r="BK19" s="140"/>
      <c r="BL19" s="140"/>
      <c r="BM19" s="4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</row>
    <row r="20" spans="1:95" ht="15" customHeight="1" x14ac:dyDescent="0.25"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142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4"/>
      <c r="BF20" s="142"/>
      <c r="BG20" s="143"/>
      <c r="BH20" s="143"/>
      <c r="BI20" s="143"/>
      <c r="BJ20" s="143"/>
      <c r="BK20" s="143"/>
      <c r="BL20" s="143"/>
      <c r="BM20" s="4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</row>
    <row r="21" spans="1:95" ht="15" customHeight="1" x14ac:dyDescent="0.25"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145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7"/>
      <c r="BF21" s="142"/>
      <c r="BG21" s="143"/>
      <c r="BH21" s="143"/>
      <c r="BI21" s="143"/>
      <c r="BJ21" s="143"/>
      <c r="BK21" s="143"/>
      <c r="BL21" s="143"/>
      <c r="BM21" s="4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</row>
    <row r="22" spans="1:95" ht="15" customHeight="1" x14ac:dyDescent="0.25"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69" t="s">
        <v>32</v>
      </c>
      <c r="AE22" s="69"/>
      <c r="AF22" s="69"/>
      <c r="AG22" s="69"/>
      <c r="AH22" s="69"/>
      <c r="AI22" s="69"/>
      <c r="AJ22" s="69"/>
      <c r="AK22" s="69" t="s">
        <v>33</v>
      </c>
      <c r="AL22" s="69"/>
      <c r="AM22" s="69"/>
      <c r="AN22" s="69"/>
      <c r="AO22" s="69"/>
      <c r="AP22" s="69"/>
      <c r="AQ22" s="69"/>
      <c r="AR22" s="70" t="s">
        <v>34</v>
      </c>
      <c r="AS22" s="71"/>
      <c r="AT22" s="71"/>
      <c r="AU22" s="71"/>
      <c r="AV22" s="71"/>
      <c r="AW22" s="71"/>
      <c r="AX22" s="72"/>
      <c r="AY22" s="70" t="s">
        <v>35</v>
      </c>
      <c r="AZ22" s="71"/>
      <c r="BA22" s="71"/>
      <c r="BB22" s="71"/>
      <c r="BC22" s="71"/>
      <c r="BD22" s="71"/>
      <c r="BE22" s="72"/>
      <c r="BF22" s="145"/>
      <c r="BG22" s="146"/>
      <c r="BH22" s="146"/>
      <c r="BI22" s="146"/>
      <c r="BJ22" s="146"/>
      <c r="BK22" s="146"/>
      <c r="BL22" s="146"/>
      <c r="BM22" s="4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</row>
    <row r="23" spans="1:95" s="18" customFormat="1" ht="31.5" customHeight="1" x14ac:dyDescent="0.25">
      <c r="A23" s="9"/>
      <c r="B23" s="267">
        <v>1</v>
      </c>
      <c r="C23" s="267"/>
      <c r="D23" s="267"/>
      <c r="E23" s="267"/>
      <c r="F23" s="267"/>
      <c r="G23" s="239" t="s">
        <v>241</v>
      </c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1"/>
      <c r="AD23" s="267">
        <v>2021</v>
      </c>
      <c r="AE23" s="267"/>
      <c r="AF23" s="267"/>
      <c r="AG23" s="267"/>
      <c r="AH23" s="267"/>
      <c r="AI23" s="267"/>
      <c r="AJ23" s="267"/>
      <c r="AK23" s="267">
        <v>2021</v>
      </c>
      <c r="AL23" s="267"/>
      <c r="AM23" s="267"/>
      <c r="AN23" s="267"/>
      <c r="AO23" s="267"/>
      <c r="AP23" s="267"/>
      <c r="AQ23" s="267"/>
      <c r="AR23" s="265">
        <v>1</v>
      </c>
      <c r="AS23" s="266"/>
      <c r="AT23" s="266"/>
      <c r="AU23" s="266"/>
      <c r="AV23" s="266"/>
      <c r="AW23" s="266"/>
      <c r="AX23" s="268"/>
      <c r="AY23" s="265">
        <v>1</v>
      </c>
      <c r="AZ23" s="266"/>
      <c r="BA23" s="266"/>
      <c r="BB23" s="266"/>
      <c r="BC23" s="266"/>
      <c r="BD23" s="266"/>
      <c r="BE23" s="268"/>
      <c r="BF23" s="265" t="s">
        <v>162</v>
      </c>
      <c r="BG23" s="266"/>
      <c r="BH23" s="266"/>
      <c r="BI23" s="266"/>
      <c r="BJ23" s="266"/>
      <c r="BK23" s="266"/>
      <c r="BL23" s="266"/>
      <c r="BM23" s="37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</row>
    <row r="24" spans="1:95" ht="15" customHeight="1" x14ac:dyDescent="0.25">
      <c r="B24" s="254" t="s">
        <v>236</v>
      </c>
      <c r="C24" s="255"/>
      <c r="D24" s="255"/>
      <c r="E24" s="255"/>
      <c r="F24" s="255"/>
      <c r="G24" s="255"/>
      <c r="H24" s="255"/>
      <c r="I24" s="255"/>
      <c r="J24" s="255"/>
      <c r="K24" s="255"/>
      <c r="L24" s="255"/>
      <c r="M24" s="255"/>
      <c r="N24" s="255"/>
      <c r="O24" s="255"/>
      <c r="P24" s="255"/>
      <c r="Q24" s="255"/>
      <c r="R24" s="255"/>
      <c r="S24" s="255"/>
      <c r="T24" s="255"/>
      <c r="U24" s="255"/>
      <c r="V24" s="255"/>
      <c r="W24" s="255"/>
      <c r="X24" s="255"/>
      <c r="Y24" s="255"/>
      <c r="Z24" s="255"/>
      <c r="AA24" s="255"/>
      <c r="AB24" s="255"/>
      <c r="AC24" s="256"/>
      <c r="AD24" s="257"/>
      <c r="AE24" s="258"/>
      <c r="AF24" s="258"/>
      <c r="AG24" s="258"/>
      <c r="AH24" s="258"/>
      <c r="AI24" s="258"/>
      <c r="AJ24" s="258"/>
      <c r="AK24" s="258"/>
      <c r="AL24" s="258"/>
      <c r="AM24" s="258"/>
      <c r="AN24" s="258"/>
      <c r="AO24" s="258"/>
      <c r="AP24" s="258"/>
      <c r="AQ24" s="259"/>
      <c r="AR24" s="260"/>
      <c r="AS24" s="261"/>
      <c r="AT24" s="261"/>
      <c r="AU24" s="261"/>
      <c r="AV24" s="261"/>
      <c r="AW24" s="261"/>
      <c r="AX24" s="262"/>
      <c r="AY24" s="260"/>
      <c r="AZ24" s="261"/>
      <c r="BA24" s="261"/>
      <c r="BB24" s="261"/>
      <c r="BC24" s="261"/>
      <c r="BD24" s="261"/>
      <c r="BE24" s="262"/>
      <c r="BF24" s="263"/>
      <c r="BG24" s="264"/>
      <c r="BH24" s="264"/>
      <c r="BI24" s="264"/>
      <c r="BJ24" s="264"/>
      <c r="BK24" s="264"/>
      <c r="BL24" s="264"/>
      <c r="BM24" s="6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</row>
    <row r="26" spans="1:95" x14ac:dyDescent="0.25">
      <c r="A26" s="21" t="s">
        <v>38</v>
      </c>
      <c r="B26" s="17" t="s">
        <v>39</v>
      </c>
    </row>
    <row r="27" spans="1:95" ht="18.75" customHeight="1" x14ac:dyDescent="0.25">
      <c r="A27" s="16" t="s">
        <v>40</v>
      </c>
      <c r="B27" s="139" t="s">
        <v>27</v>
      </c>
      <c r="C27" s="140"/>
      <c r="D27" s="140"/>
      <c r="E27" s="140"/>
      <c r="F27" s="141"/>
      <c r="G27" s="139" t="s">
        <v>41</v>
      </c>
      <c r="H27" s="140"/>
      <c r="I27" s="140"/>
      <c r="J27" s="140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1"/>
      <c r="Z27" s="137" t="s">
        <v>42</v>
      </c>
      <c r="AA27" s="137"/>
      <c r="AB27" s="137"/>
      <c r="AC27" s="137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  <c r="BI27" s="137"/>
      <c r="BJ27" s="137"/>
      <c r="BK27" s="137"/>
      <c r="BL27" s="137"/>
      <c r="BM27" s="137"/>
      <c r="BN27" s="69" t="s">
        <v>43</v>
      </c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69"/>
      <c r="CG27" s="69"/>
      <c r="CH27" s="69"/>
      <c r="CI27" s="69"/>
      <c r="CJ27" s="69"/>
      <c r="CK27" s="69"/>
      <c r="CL27" s="69"/>
      <c r="CM27" s="69"/>
      <c r="CN27" s="69"/>
      <c r="CO27" s="69"/>
      <c r="CP27" s="69"/>
      <c r="CQ27" s="69"/>
    </row>
    <row r="28" spans="1:95" ht="18.75" customHeight="1" x14ac:dyDescent="0.25">
      <c r="B28" s="142"/>
      <c r="C28" s="143"/>
      <c r="D28" s="143"/>
      <c r="E28" s="143"/>
      <c r="F28" s="144"/>
      <c r="G28" s="142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4"/>
      <c r="Z28" s="70" t="s">
        <v>44</v>
      </c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/>
      <c r="AN28" s="71"/>
      <c r="AO28" s="71"/>
      <c r="AP28" s="71"/>
      <c r="AQ28" s="71"/>
      <c r="AR28" s="71"/>
      <c r="AS28" s="72"/>
      <c r="AT28" s="137" t="s">
        <v>45</v>
      </c>
      <c r="AU28" s="137"/>
      <c r="AV28" s="137"/>
      <c r="AW28" s="137"/>
      <c r="AX28" s="137"/>
      <c r="AY28" s="137"/>
      <c r="AZ28" s="137"/>
      <c r="BA28" s="137"/>
      <c r="BB28" s="137"/>
      <c r="BC28" s="137"/>
      <c r="BD28" s="137"/>
      <c r="BE28" s="137"/>
      <c r="BF28" s="137"/>
      <c r="BG28" s="137"/>
      <c r="BH28" s="137"/>
      <c r="BI28" s="137"/>
      <c r="BJ28" s="137"/>
      <c r="BK28" s="137"/>
      <c r="BL28" s="137"/>
      <c r="BM28" s="137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</row>
    <row r="29" spans="1:95" x14ac:dyDescent="0.25">
      <c r="B29" s="145"/>
      <c r="C29" s="146"/>
      <c r="D29" s="146"/>
      <c r="E29" s="146"/>
      <c r="F29" s="147"/>
      <c r="G29" s="145"/>
      <c r="H29" s="146"/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  <c r="U29" s="146"/>
      <c r="V29" s="146"/>
      <c r="W29" s="146"/>
      <c r="X29" s="146"/>
      <c r="Y29" s="147"/>
      <c r="Z29" s="73" t="s">
        <v>46</v>
      </c>
      <c r="AA29" s="74"/>
      <c r="AB29" s="74"/>
      <c r="AC29" s="74"/>
      <c r="AD29" s="74"/>
      <c r="AE29" s="74"/>
      <c r="AF29" s="74"/>
      <c r="AG29" s="74"/>
      <c r="AH29" s="74"/>
      <c r="AI29" s="167"/>
      <c r="AJ29" s="73" t="s">
        <v>47</v>
      </c>
      <c r="AK29" s="74"/>
      <c r="AL29" s="74"/>
      <c r="AM29" s="74"/>
      <c r="AN29" s="74"/>
      <c r="AO29" s="74"/>
      <c r="AP29" s="74"/>
      <c r="AQ29" s="74"/>
      <c r="AR29" s="74"/>
      <c r="AS29" s="167"/>
      <c r="AT29" s="73" t="s">
        <v>46</v>
      </c>
      <c r="AU29" s="74"/>
      <c r="AV29" s="74"/>
      <c r="AW29" s="74"/>
      <c r="AX29" s="74"/>
      <c r="AY29" s="74"/>
      <c r="AZ29" s="74"/>
      <c r="BA29" s="74"/>
      <c r="BB29" s="74"/>
      <c r="BC29" s="167"/>
      <c r="BD29" s="73" t="s">
        <v>47</v>
      </c>
      <c r="BE29" s="74"/>
      <c r="BF29" s="74"/>
      <c r="BG29" s="74"/>
      <c r="BH29" s="74"/>
      <c r="BI29" s="74"/>
      <c r="BJ29" s="74"/>
      <c r="BK29" s="74"/>
      <c r="BL29" s="74"/>
      <c r="BM29" s="167"/>
      <c r="BN29" s="65" t="s">
        <v>48</v>
      </c>
      <c r="BO29" s="65"/>
      <c r="BP29" s="65"/>
      <c r="BQ29" s="65"/>
      <c r="BR29" s="65"/>
      <c r="BS29" s="65"/>
      <c r="BT29" s="65"/>
      <c r="BU29" s="65"/>
      <c r="BV29" s="65"/>
      <c r="BW29" s="65"/>
      <c r="BX29" s="65" t="s">
        <v>49</v>
      </c>
      <c r="BY29" s="65"/>
      <c r="BZ29" s="65"/>
      <c r="CA29" s="65"/>
      <c r="CB29" s="65"/>
      <c r="CC29" s="65"/>
      <c r="CD29" s="65"/>
      <c r="CE29" s="65"/>
      <c r="CF29" s="65"/>
      <c r="CG29" s="65"/>
      <c r="CH29" s="65" t="s">
        <v>50</v>
      </c>
      <c r="CI29" s="65"/>
      <c r="CJ29" s="65"/>
      <c r="CK29" s="65"/>
      <c r="CL29" s="65"/>
      <c r="CM29" s="65"/>
      <c r="CN29" s="65"/>
      <c r="CO29" s="65"/>
      <c r="CP29" s="65"/>
      <c r="CQ29" s="65"/>
    </row>
    <row r="30" spans="1:95" s="23" customFormat="1" ht="14.25" x14ac:dyDescent="0.2">
      <c r="A30" s="22"/>
      <c r="B30" s="131">
        <v>1</v>
      </c>
      <c r="C30" s="131"/>
      <c r="D30" s="131"/>
      <c r="E30" s="131"/>
      <c r="F30" s="131"/>
      <c r="G30" s="173" t="s">
        <v>51</v>
      </c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5"/>
      <c r="Z30" s="176">
        <f>Z31</f>
        <v>5.191838E-2</v>
      </c>
      <c r="AA30" s="177"/>
      <c r="AB30" s="177"/>
      <c r="AC30" s="177"/>
      <c r="AD30" s="177"/>
      <c r="AE30" s="177"/>
      <c r="AF30" s="177"/>
      <c r="AG30" s="177"/>
      <c r="AH30" s="177"/>
      <c r="AI30" s="178"/>
      <c r="AJ30" s="176">
        <f>AJ31</f>
        <v>6.1807599999999997E-2</v>
      </c>
      <c r="AK30" s="177"/>
      <c r="AL30" s="177"/>
      <c r="AM30" s="177"/>
      <c r="AN30" s="177"/>
      <c r="AO30" s="177"/>
      <c r="AP30" s="177"/>
      <c r="AQ30" s="177"/>
      <c r="AR30" s="177"/>
      <c r="AS30" s="178"/>
      <c r="AT30" s="176">
        <f>AT31</f>
        <v>5.191838E-2</v>
      </c>
      <c r="AU30" s="177"/>
      <c r="AV30" s="177"/>
      <c r="AW30" s="177"/>
      <c r="AX30" s="177"/>
      <c r="AY30" s="177"/>
      <c r="AZ30" s="177"/>
      <c r="BA30" s="177"/>
      <c r="BB30" s="177"/>
      <c r="BC30" s="178"/>
      <c r="BD30" s="176">
        <f>BD31</f>
        <v>6.1807599999999997E-2</v>
      </c>
      <c r="BE30" s="177"/>
      <c r="BF30" s="177"/>
      <c r="BG30" s="177"/>
      <c r="BH30" s="177"/>
      <c r="BI30" s="177"/>
      <c r="BJ30" s="177"/>
      <c r="BK30" s="177"/>
      <c r="BL30" s="177"/>
      <c r="BM30" s="178"/>
      <c r="BN30" s="179"/>
      <c r="BO30" s="179"/>
      <c r="BP30" s="179"/>
      <c r="BQ30" s="179"/>
      <c r="BR30" s="179"/>
      <c r="BS30" s="179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79"/>
      <c r="CO30" s="179"/>
      <c r="CP30" s="179"/>
      <c r="CQ30" s="179"/>
    </row>
    <row r="31" spans="1:95" ht="27" customHeight="1" x14ac:dyDescent="0.25">
      <c r="B31" s="137" t="s">
        <v>3</v>
      </c>
      <c r="C31" s="137"/>
      <c r="D31" s="137"/>
      <c r="E31" s="137"/>
      <c r="F31" s="137"/>
      <c r="G31" s="252" t="s">
        <v>54</v>
      </c>
      <c r="H31" s="252"/>
      <c r="I31" s="252"/>
      <c r="J31" s="252"/>
      <c r="K31" s="252"/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62">
        <f>SUM(Z33:AI33)</f>
        <v>5.191838E-2</v>
      </c>
      <c r="AA31" s="63"/>
      <c r="AB31" s="63"/>
      <c r="AC31" s="63"/>
      <c r="AD31" s="63"/>
      <c r="AE31" s="63"/>
      <c r="AF31" s="63"/>
      <c r="AG31" s="63"/>
      <c r="AH31" s="63"/>
      <c r="AI31" s="64"/>
      <c r="AJ31" s="62">
        <f>SUM(AJ33:AS33)</f>
        <v>6.1807599999999997E-2</v>
      </c>
      <c r="AK31" s="63"/>
      <c r="AL31" s="63"/>
      <c r="AM31" s="63"/>
      <c r="AN31" s="63"/>
      <c r="AO31" s="63"/>
      <c r="AP31" s="63"/>
      <c r="AQ31" s="63"/>
      <c r="AR31" s="63"/>
      <c r="AS31" s="64"/>
      <c r="AT31" s="62">
        <f>SUM(AT33:BC33)</f>
        <v>5.191838E-2</v>
      </c>
      <c r="AU31" s="63"/>
      <c r="AV31" s="63"/>
      <c r="AW31" s="63"/>
      <c r="AX31" s="63"/>
      <c r="AY31" s="63"/>
      <c r="AZ31" s="63"/>
      <c r="BA31" s="63"/>
      <c r="BB31" s="63"/>
      <c r="BC31" s="64"/>
      <c r="BD31" s="62">
        <f>SUM(BD33:BM33)</f>
        <v>6.1807599999999997E-2</v>
      </c>
      <c r="BE31" s="63"/>
      <c r="BF31" s="63"/>
      <c r="BG31" s="63"/>
      <c r="BH31" s="63"/>
      <c r="BI31" s="63"/>
      <c r="BJ31" s="63"/>
      <c r="BK31" s="63"/>
      <c r="BL31" s="63"/>
      <c r="BM31" s="64"/>
      <c r="BN31" s="160" t="s">
        <v>201</v>
      </c>
      <c r="BO31" s="160"/>
      <c r="BP31" s="160"/>
      <c r="BQ31" s="160"/>
      <c r="BR31" s="160"/>
      <c r="BS31" s="160"/>
      <c r="BT31" s="160"/>
      <c r="BU31" s="160"/>
      <c r="BV31" s="160"/>
      <c r="BW31" s="160"/>
      <c r="BX31" s="160" t="s">
        <v>202</v>
      </c>
      <c r="BY31" s="160"/>
      <c r="BZ31" s="160"/>
      <c r="CA31" s="160"/>
      <c r="CB31" s="160"/>
      <c r="CC31" s="160"/>
      <c r="CD31" s="160"/>
      <c r="CE31" s="160"/>
      <c r="CF31" s="160"/>
      <c r="CG31" s="160"/>
      <c r="CH31" s="160" t="s">
        <v>52</v>
      </c>
      <c r="CI31" s="160"/>
      <c r="CJ31" s="160"/>
      <c r="CK31" s="160"/>
      <c r="CL31" s="160"/>
      <c r="CM31" s="160"/>
      <c r="CN31" s="160"/>
      <c r="CO31" s="160"/>
      <c r="CP31" s="160"/>
      <c r="CQ31" s="160"/>
    </row>
    <row r="32" spans="1:95" ht="14.25" customHeight="1" x14ac:dyDescent="0.25">
      <c r="B32" s="60"/>
      <c r="C32" s="60"/>
      <c r="D32" s="60"/>
      <c r="E32" s="60"/>
      <c r="F32" s="60"/>
      <c r="G32" s="253" t="s">
        <v>121</v>
      </c>
      <c r="H32" s="253"/>
      <c r="I32" s="253"/>
      <c r="J32" s="253"/>
      <c r="K32" s="253"/>
      <c r="L32" s="253"/>
      <c r="M32" s="253"/>
      <c r="N32" s="253"/>
      <c r="O32" s="253"/>
      <c r="P32" s="253"/>
      <c r="Q32" s="253"/>
      <c r="R32" s="253"/>
      <c r="S32" s="253"/>
      <c r="T32" s="253"/>
      <c r="U32" s="253"/>
      <c r="V32" s="253"/>
      <c r="W32" s="253"/>
      <c r="X32" s="253"/>
      <c r="Y32" s="253"/>
      <c r="Z32" s="62"/>
      <c r="AA32" s="63"/>
      <c r="AB32" s="63"/>
      <c r="AC32" s="63"/>
      <c r="AD32" s="63"/>
      <c r="AE32" s="63"/>
      <c r="AF32" s="63"/>
      <c r="AG32" s="63"/>
      <c r="AH32" s="63"/>
      <c r="AI32" s="64"/>
      <c r="AJ32" s="62"/>
      <c r="AK32" s="63"/>
      <c r="AL32" s="63"/>
      <c r="AM32" s="63"/>
      <c r="AN32" s="63"/>
      <c r="AO32" s="63"/>
      <c r="AP32" s="63"/>
      <c r="AQ32" s="63"/>
      <c r="AR32" s="63"/>
      <c r="AS32" s="64"/>
      <c r="AT32" s="62"/>
      <c r="AU32" s="63"/>
      <c r="AV32" s="63"/>
      <c r="AW32" s="63"/>
      <c r="AX32" s="63"/>
      <c r="AY32" s="63"/>
      <c r="AZ32" s="63"/>
      <c r="BA32" s="63"/>
      <c r="BB32" s="63"/>
      <c r="BC32" s="64"/>
      <c r="BD32" s="62"/>
      <c r="BE32" s="63"/>
      <c r="BF32" s="63"/>
      <c r="BG32" s="63"/>
      <c r="BH32" s="63"/>
      <c r="BI32" s="63"/>
      <c r="BJ32" s="63"/>
      <c r="BK32" s="63"/>
      <c r="BL32" s="63"/>
      <c r="BM32" s="64"/>
      <c r="BN32" s="160"/>
      <c r="BO32" s="160"/>
      <c r="BP32" s="160"/>
      <c r="BQ32" s="160"/>
      <c r="BR32" s="160"/>
      <c r="BS32" s="160"/>
      <c r="BT32" s="160"/>
      <c r="BU32" s="160"/>
      <c r="BV32" s="160"/>
      <c r="BW32" s="160"/>
      <c r="BX32" s="160"/>
      <c r="BY32" s="160"/>
      <c r="BZ32" s="160"/>
      <c r="CA32" s="160"/>
      <c r="CB32" s="160"/>
      <c r="CC32" s="160"/>
      <c r="CD32" s="160"/>
      <c r="CE32" s="160"/>
      <c r="CF32" s="160"/>
      <c r="CG32" s="160"/>
      <c r="CH32" s="160"/>
      <c r="CI32" s="160"/>
      <c r="CJ32" s="160"/>
      <c r="CK32" s="160"/>
      <c r="CL32" s="160"/>
      <c r="CM32" s="160"/>
      <c r="CN32" s="160"/>
      <c r="CO32" s="160"/>
      <c r="CP32" s="160"/>
      <c r="CQ32" s="160"/>
    </row>
    <row r="33" spans="1:103" x14ac:dyDescent="0.25">
      <c r="B33" s="251" t="s">
        <v>150</v>
      </c>
      <c r="C33" s="251"/>
      <c r="D33" s="251"/>
      <c r="E33" s="251"/>
      <c r="F33" s="251"/>
      <c r="G33" s="164" t="s">
        <v>163</v>
      </c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6"/>
      <c r="Z33" s="62">
        <f>51918.38/1000000</f>
        <v>5.191838E-2</v>
      </c>
      <c r="AA33" s="63"/>
      <c r="AB33" s="63"/>
      <c r="AC33" s="63"/>
      <c r="AD33" s="63"/>
      <c r="AE33" s="63"/>
      <c r="AF33" s="63"/>
      <c r="AG33" s="63"/>
      <c r="AH33" s="63"/>
      <c r="AI33" s="64"/>
      <c r="AJ33" s="62">
        <f>61807.6/1000000</f>
        <v>6.1807599999999997E-2</v>
      </c>
      <c r="AK33" s="63"/>
      <c r="AL33" s="63"/>
      <c r="AM33" s="63"/>
      <c r="AN33" s="63"/>
      <c r="AO33" s="63"/>
      <c r="AP33" s="63"/>
      <c r="AQ33" s="63"/>
      <c r="AR33" s="63"/>
      <c r="AS33" s="64"/>
      <c r="AT33" s="62">
        <f>51918.38/1000000</f>
        <v>5.191838E-2</v>
      </c>
      <c r="AU33" s="63"/>
      <c r="AV33" s="63"/>
      <c r="AW33" s="63"/>
      <c r="AX33" s="63"/>
      <c r="AY33" s="63"/>
      <c r="AZ33" s="63"/>
      <c r="BA33" s="63"/>
      <c r="BB33" s="63"/>
      <c r="BC33" s="64"/>
      <c r="BD33" s="62">
        <f>61807.6/1000000</f>
        <v>6.1807599999999997E-2</v>
      </c>
      <c r="BE33" s="63"/>
      <c r="BF33" s="63"/>
      <c r="BG33" s="63"/>
      <c r="BH33" s="63"/>
      <c r="BI33" s="63"/>
      <c r="BJ33" s="63"/>
      <c r="BK33" s="63"/>
      <c r="BL33" s="63"/>
      <c r="BM33" s="64"/>
      <c r="BN33" s="160"/>
      <c r="BO33" s="160"/>
      <c r="BP33" s="160"/>
      <c r="BQ33" s="160"/>
      <c r="BR33" s="160"/>
      <c r="BS33" s="160"/>
      <c r="BT33" s="160"/>
      <c r="BU33" s="160"/>
      <c r="BV33" s="160"/>
      <c r="BW33" s="160"/>
      <c r="BX33" s="160"/>
      <c r="BY33" s="160"/>
      <c r="BZ33" s="160"/>
      <c r="CA33" s="160"/>
      <c r="CB33" s="160"/>
      <c r="CC33" s="160"/>
      <c r="CD33" s="160"/>
      <c r="CE33" s="160"/>
      <c r="CF33" s="160"/>
      <c r="CG33" s="160"/>
      <c r="CH33" s="160"/>
      <c r="CI33" s="160"/>
      <c r="CJ33" s="160"/>
      <c r="CK33" s="160"/>
      <c r="CL33" s="160"/>
      <c r="CM33" s="160"/>
      <c r="CN33" s="160"/>
      <c r="CO33" s="160"/>
      <c r="CP33" s="160"/>
      <c r="CQ33" s="160"/>
    </row>
    <row r="34" spans="1:103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</row>
    <row r="35" spans="1:103" x14ac:dyDescent="0.25">
      <c r="A35" s="16" t="s">
        <v>55</v>
      </c>
      <c r="B35" s="1" t="s">
        <v>56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</row>
    <row r="36" spans="1:103" ht="22.5" customHeight="1" x14ac:dyDescent="0.25">
      <c r="B36" s="59" t="s">
        <v>204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59"/>
      <c r="BR36" s="59"/>
      <c r="BS36" s="59"/>
      <c r="BT36" s="59"/>
      <c r="BU36" s="59"/>
      <c r="BV36" s="59"/>
      <c r="BW36" s="59"/>
      <c r="BX36" s="59"/>
      <c r="BY36" s="59"/>
      <c r="BZ36" s="59"/>
      <c r="CA36" s="59"/>
      <c r="CB36" s="59"/>
      <c r="CC36" s="59"/>
      <c r="CD36" s="59"/>
      <c r="CE36" s="59"/>
      <c r="CF36" s="59"/>
      <c r="CG36" s="59"/>
      <c r="CH36" s="59"/>
      <c r="CI36" s="59"/>
      <c r="CJ36" s="59"/>
      <c r="CK36" s="59"/>
      <c r="CL36" s="59"/>
      <c r="CM36" s="59"/>
      <c r="CN36" s="59"/>
      <c r="CO36" s="59"/>
      <c r="CP36" s="59"/>
      <c r="CQ36" s="59"/>
      <c r="CR36" s="59"/>
      <c r="CS36" s="59"/>
      <c r="CT36" s="59"/>
      <c r="CU36" s="59"/>
    </row>
    <row r="39" spans="1:103" s="18" customFormat="1" ht="15.75" x14ac:dyDescent="0.25">
      <c r="A39" s="9" t="s">
        <v>57</v>
      </c>
      <c r="B39" s="14" t="s">
        <v>58</v>
      </c>
      <c r="C39" s="14"/>
      <c r="D39" s="14"/>
    </row>
    <row r="40" spans="1:103" x14ac:dyDescent="0.25">
      <c r="B40" s="3"/>
    </row>
    <row r="41" spans="1:103" ht="51" customHeight="1" x14ac:dyDescent="0.25">
      <c r="B41" s="269" t="s">
        <v>246</v>
      </c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  <c r="P41" s="270"/>
      <c r="Q41" s="270"/>
      <c r="R41" s="270"/>
      <c r="S41" s="270"/>
      <c r="T41" s="270"/>
      <c r="U41" s="270"/>
      <c r="V41" s="270"/>
      <c r="W41" s="270"/>
      <c r="X41" s="270"/>
      <c r="Y41" s="270"/>
      <c r="Z41" s="270"/>
      <c r="AA41" s="270"/>
      <c r="AB41" s="270"/>
      <c r="AC41" s="270"/>
      <c r="AD41" s="270"/>
      <c r="AE41" s="270"/>
      <c r="AF41" s="270"/>
      <c r="AG41" s="270"/>
      <c r="AH41" s="270"/>
      <c r="AI41" s="270"/>
      <c r="AJ41" s="270"/>
      <c r="AK41" s="270"/>
      <c r="AL41" s="270"/>
      <c r="AM41" s="270"/>
      <c r="AN41" s="270"/>
      <c r="AO41" s="270"/>
      <c r="AP41" s="270"/>
      <c r="AQ41" s="270"/>
      <c r="AR41" s="270"/>
      <c r="AS41" s="271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  <c r="BL41" s="39"/>
      <c r="BM41" s="39"/>
      <c r="BN41" s="39"/>
      <c r="BO41" s="39"/>
      <c r="BP41" s="39"/>
      <c r="BQ41" s="39"/>
      <c r="BR41" s="39"/>
      <c r="BS41" s="39"/>
      <c r="BT41" s="39"/>
      <c r="BU41" s="39"/>
      <c r="BV41" s="39"/>
      <c r="BW41" s="39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5"/>
      <c r="CW41" s="25"/>
      <c r="CX41" s="25"/>
      <c r="CY41" s="25"/>
    </row>
    <row r="42" spans="1:103" ht="31.5" customHeight="1" x14ac:dyDescent="0.25">
      <c r="B42" s="168" t="s">
        <v>59</v>
      </c>
      <c r="C42" s="168"/>
      <c r="D42" s="168"/>
      <c r="E42" s="168"/>
      <c r="F42" s="168"/>
      <c r="G42" s="168"/>
      <c r="H42" s="168"/>
      <c r="I42" s="168"/>
      <c r="J42" s="168"/>
      <c r="K42" s="168" t="s">
        <v>62</v>
      </c>
      <c r="L42" s="168"/>
      <c r="M42" s="168"/>
      <c r="N42" s="168"/>
      <c r="O42" s="168"/>
      <c r="P42" s="119" t="s">
        <v>63</v>
      </c>
      <c r="Q42" s="120"/>
      <c r="R42" s="120"/>
      <c r="S42" s="120"/>
      <c r="T42" s="120"/>
      <c r="U42" s="120"/>
      <c r="V42" s="120"/>
      <c r="W42" s="120"/>
      <c r="X42" s="120"/>
      <c r="Y42" s="121"/>
      <c r="Z42" s="119" t="s">
        <v>22</v>
      </c>
      <c r="AA42" s="120"/>
      <c r="AB42" s="120"/>
      <c r="AC42" s="120"/>
      <c r="AD42" s="120"/>
      <c r="AE42" s="120"/>
      <c r="AF42" s="120"/>
      <c r="AG42" s="120"/>
      <c r="AH42" s="120"/>
      <c r="AI42" s="121"/>
      <c r="AJ42" s="119" t="s">
        <v>161</v>
      </c>
      <c r="AK42" s="120"/>
      <c r="AL42" s="120"/>
      <c r="AM42" s="120"/>
      <c r="AN42" s="120"/>
      <c r="AO42" s="120"/>
      <c r="AP42" s="120"/>
      <c r="AQ42" s="120"/>
      <c r="AR42" s="120"/>
      <c r="AS42" s="121"/>
      <c r="AT42" s="26"/>
      <c r="AU42" s="26"/>
      <c r="AV42" s="26"/>
      <c r="AW42" s="26"/>
      <c r="AX42" s="26"/>
      <c r="AY42" s="26"/>
      <c r="AZ42" s="26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6"/>
      <c r="CM42" s="26"/>
      <c r="CN42" s="26"/>
      <c r="CO42" s="26"/>
      <c r="CP42" s="26"/>
      <c r="CQ42" s="26"/>
      <c r="CR42" s="26"/>
      <c r="CS42" s="26"/>
      <c r="CT42" s="26"/>
      <c r="CU42" s="26"/>
    </row>
    <row r="43" spans="1:103" ht="31.5" customHeight="1" x14ac:dyDescent="0.25">
      <c r="B43" s="168"/>
      <c r="C43" s="168"/>
      <c r="D43" s="168"/>
      <c r="E43" s="168"/>
      <c r="F43" s="168"/>
      <c r="G43" s="168"/>
      <c r="H43" s="168"/>
      <c r="I43" s="168"/>
      <c r="J43" s="168"/>
      <c r="K43" s="168"/>
      <c r="L43" s="168"/>
      <c r="M43" s="168"/>
      <c r="N43" s="168"/>
      <c r="O43" s="168"/>
      <c r="P43" s="70" t="s">
        <v>64</v>
      </c>
      <c r="Q43" s="71"/>
      <c r="R43" s="71"/>
      <c r="S43" s="71"/>
      <c r="T43" s="72"/>
      <c r="U43" s="70" t="s">
        <v>65</v>
      </c>
      <c r="V43" s="71"/>
      <c r="W43" s="71"/>
      <c r="X43" s="71"/>
      <c r="Y43" s="72"/>
      <c r="Z43" s="70" t="s">
        <v>64</v>
      </c>
      <c r="AA43" s="71"/>
      <c r="AB43" s="71"/>
      <c r="AC43" s="71"/>
      <c r="AD43" s="72"/>
      <c r="AE43" s="70" t="s">
        <v>65</v>
      </c>
      <c r="AF43" s="71"/>
      <c r="AG43" s="71"/>
      <c r="AH43" s="71"/>
      <c r="AI43" s="72"/>
      <c r="AJ43" s="70" t="s">
        <v>64</v>
      </c>
      <c r="AK43" s="71"/>
      <c r="AL43" s="71"/>
      <c r="AM43" s="71"/>
      <c r="AN43" s="72"/>
      <c r="AO43" s="70" t="s">
        <v>65</v>
      </c>
      <c r="AP43" s="71"/>
      <c r="AQ43" s="71"/>
      <c r="AR43" s="71"/>
      <c r="AS43" s="72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</row>
    <row r="44" spans="1:103" x14ac:dyDescent="0.25">
      <c r="A44" s="16" t="s">
        <v>60</v>
      </c>
      <c r="B44" s="164" t="s">
        <v>128</v>
      </c>
      <c r="C44" s="165"/>
      <c r="D44" s="165"/>
      <c r="E44" s="165"/>
      <c r="F44" s="165"/>
      <c r="G44" s="165"/>
      <c r="H44" s="165"/>
      <c r="I44" s="165"/>
      <c r="J44" s="166"/>
      <c r="K44" s="73" t="s">
        <v>66</v>
      </c>
      <c r="L44" s="74"/>
      <c r="M44" s="74"/>
      <c r="N44" s="74"/>
      <c r="O44" s="167"/>
      <c r="P44" s="221">
        <f>AJ30</f>
        <v>6.1807599999999997E-2</v>
      </c>
      <c r="Q44" s="221"/>
      <c r="R44" s="221"/>
      <c r="S44" s="221"/>
      <c r="T44" s="221"/>
      <c r="U44" s="221">
        <f>BD30</f>
        <v>6.1807599999999997E-2</v>
      </c>
      <c r="V44" s="221"/>
      <c r="W44" s="221"/>
      <c r="X44" s="221"/>
      <c r="Y44" s="221"/>
      <c r="Z44" s="221"/>
      <c r="AA44" s="221"/>
      <c r="AB44" s="221"/>
      <c r="AC44" s="221"/>
      <c r="AD44" s="221"/>
      <c r="AE44" s="221"/>
      <c r="AF44" s="221"/>
      <c r="AG44" s="221"/>
      <c r="AH44" s="221"/>
      <c r="AI44" s="221"/>
      <c r="AJ44" s="221">
        <f>P44</f>
        <v>6.1807599999999997E-2</v>
      </c>
      <c r="AK44" s="221"/>
      <c r="AL44" s="221"/>
      <c r="AM44" s="221"/>
      <c r="AN44" s="221"/>
      <c r="AO44" s="221">
        <f>U44</f>
        <v>6.1807599999999997E-2</v>
      </c>
      <c r="AP44" s="221"/>
      <c r="AQ44" s="221"/>
      <c r="AR44" s="221"/>
      <c r="AS44" s="221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X44" s="28"/>
      <c r="BY44" s="28"/>
      <c r="BZ44" s="28"/>
      <c r="CA44" s="28"/>
      <c r="CB44" s="28"/>
      <c r="CC44" s="28"/>
      <c r="CD44" s="28"/>
      <c r="CE44" s="28"/>
      <c r="CF44" s="28"/>
      <c r="CG44" s="28"/>
      <c r="CH44" s="28"/>
      <c r="CI44" s="28"/>
      <c r="CJ44" s="28"/>
      <c r="CK44" s="28"/>
      <c r="CL44" s="28"/>
      <c r="CM44" s="28"/>
      <c r="CN44" s="28"/>
      <c r="CO44" s="28"/>
      <c r="CP44" s="28"/>
      <c r="CQ44" s="28"/>
      <c r="CR44" s="28"/>
      <c r="CS44" s="28"/>
      <c r="CT44" s="28"/>
      <c r="CU44" s="28"/>
    </row>
    <row r="45" spans="1:103" x14ac:dyDescent="0.25">
      <c r="A45" s="16" t="s">
        <v>61</v>
      </c>
      <c r="B45" s="164" t="s">
        <v>129</v>
      </c>
      <c r="C45" s="165"/>
      <c r="D45" s="165"/>
      <c r="E45" s="165"/>
      <c r="F45" s="165"/>
      <c r="G45" s="165"/>
      <c r="H45" s="165"/>
      <c r="I45" s="165"/>
      <c r="J45" s="166"/>
      <c r="K45" s="73" t="s">
        <v>66</v>
      </c>
      <c r="L45" s="74"/>
      <c r="M45" s="74"/>
      <c r="N45" s="74"/>
      <c r="O45" s="167"/>
      <c r="P45" s="221">
        <f>U45</f>
        <v>6.1807599999999997E-2</v>
      </c>
      <c r="Q45" s="221"/>
      <c r="R45" s="221"/>
      <c r="S45" s="221"/>
      <c r="T45" s="221"/>
      <c r="U45" s="221">
        <f>BD30</f>
        <v>6.1807599999999997E-2</v>
      </c>
      <c r="V45" s="221"/>
      <c r="W45" s="221"/>
      <c r="X45" s="221"/>
      <c r="Y45" s="221"/>
      <c r="Z45" s="221"/>
      <c r="AA45" s="221"/>
      <c r="AB45" s="221"/>
      <c r="AC45" s="221"/>
      <c r="AD45" s="221"/>
      <c r="AE45" s="221"/>
      <c r="AF45" s="221"/>
      <c r="AG45" s="221"/>
      <c r="AH45" s="221"/>
      <c r="AI45" s="221"/>
      <c r="AJ45" s="221">
        <f>P45+Z45</f>
        <v>6.1807599999999997E-2</v>
      </c>
      <c r="AK45" s="221"/>
      <c r="AL45" s="221"/>
      <c r="AM45" s="221"/>
      <c r="AN45" s="221"/>
      <c r="AO45" s="221">
        <f>U45+AE45</f>
        <v>6.1807599999999997E-2</v>
      </c>
      <c r="AP45" s="221"/>
      <c r="AQ45" s="221"/>
      <c r="AR45" s="221"/>
      <c r="AS45" s="221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X45" s="28"/>
      <c r="BY45" s="28"/>
      <c r="BZ45" s="28"/>
      <c r="CA45" s="28"/>
      <c r="CB45" s="28"/>
      <c r="CC45" s="28"/>
      <c r="CD45" s="28"/>
      <c r="CE45" s="28"/>
      <c r="CF45" s="28"/>
      <c r="CG45" s="28"/>
      <c r="CH45" s="28"/>
      <c r="CI45" s="28"/>
      <c r="CJ45" s="28"/>
      <c r="CK45" s="28"/>
      <c r="CL45" s="28"/>
      <c r="CM45" s="28"/>
      <c r="CN45" s="28"/>
      <c r="CO45" s="28"/>
      <c r="CP45" s="28"/>
      <c r="CQ45" s="28"/>
      <c r="CR45" s="28"/>
      <c r="CS45" s="28"/>
      <c r="CT45" s="28"/>
      <c r="CU45" s="28"/>
    </row>
    <row r="46" spans="1:103" x14ac:dyDescent="0.25">
      <c r="A46" s="16" t="s">
        <v>88</v>
      </c>
      <c r="B46" s="164" t="s">
        <v>130</v>
      </c>
      <c r="C46" s="165"/>
      <c r="D46" s="165"/>
      <c r="E46" s="165"/>
      <c r="F46" s="165"/>
      <c r="G46" s="165"/>
      <c r="H46" s="165"/>
      <c r="I46" s="165"/>
      <c r="J46" s="166"/>
      <c r="K46" s="73" t="s">
        <v>66</v>
      </c>
      <c r="L46" s="74"/>
      <c r="M46" s="74"/>
      <c r="N46" s="74"/>
      <c r="O46" s="167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  <c r="AA46" s="221"/>
      <c r="AB46" s="221"/>
      <c r="AC46" s="221"/>
      <c r="AD46" s="221"/>
      <c r="AE46" s="221"/>
      <c r="AF46" s="221"/>
      <c r="AG46" s="221"/>
      <c r="AH46" s="221"/>
      <c r="AI46" s="221"/>
      <c r="AJ46" s="221"/>
      <c r="AK46" s="221"/>
      <c r="AL46" s="221"/>
      <c r="AM46" s="221"/>
      <c r="AN46" s="221"/>
      <c r="AO46" s="221"/>
      <c r="AP46" s="221"/>
      <c r="AQ46" s="221"/>
      <c r="AR46" s="221"/>
      <c r="AS46" s="221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X46" s="28"/>
      <c r="BY46" s="28"/>
      <c r="BZ46" s="28"/>
      <c r="CA46" s="28"/>
      <c r="CB46" s="28"/>
      <c r="CC46" s="28"/>
      <c r="CD46" s="28"/>
      <c r="CE46" s="28"/>
      <c r="CF46" s="28"/>
      <c r="CG46" s="28"/>
      <c r="CH46" s="28"/>
      <c r="CI46" s="28"/>
      <c r="CJ46" s="28"/>
      <c r="CK46" s="28"/>
      <c r="CL46" s="28"/>
      <c r="CM46" s="28"/>
      <c r="CN46" s="28"/>
      <c r="CO46" s="28"/>
      <c r="CP46" s="28"/>
      <c r="CQ46" s="28"/>
      <c r="CR46" s="28"/>
      <c r="CS46" s="28"/>
      <c r="CT46" s="28"/>
      <c r="CU46" s="28"/>
    </row>
    <row r="47" spans="1:103" x14ac:dyDescent="0.25">
      <c r="A47" s="16" t="s">
        <v>90</v>
      </c>
      <c r="B47" s="164" t="s">
        <v>67</v>
      </c>
      <c r="C47" s="165"/>
      <c r="D47" s="165"/>
      <c r="E47" s="165"/>
      <c r="F47" s="165"/>
      <c r="G47" s="165"/>
      <c r="H47" s="165"/>
      <c r="I47" s="165"/>
      <c r="J47" s="166"/>
      <c r="K47" s="73" t="s">
        <v>68</v>
      </c>
      <c r="L47" s="74"/>
      <c r="M47" s="74"/>
      <c r="N47" s="74"/>
      <c r="O47" s="167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  <c r="AA47" s="221"/>
      <c r="AB47" s="221"/>
      <c r="AC47" s="221"/>
      <c r="AD47" s="221"/>
      <c r="AE47" s="221"/>
      <c r="AF47" s="221"/>
      <c r="AG47" s="221"/>
      <c r="AH47" s="221"/>
      <c r="AI47" s="221"/>
      <c r="AJ47" s="221"/>
      <c r="AK47" s="221"/>
      <c r="AL47" s="221"/>
      <c r="AM47" s="221"/>
      <c r="AN47" s="221"/>
      <c r="AO47" s="221"/>
      <c r="AP47" s="221"/>
      <c r="AQ47" s="221"/>
      <c r="AR47" s="221"/>
      <c r="AS47" s="221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30"/>
      <c r="CI47" s="30"/>
      <c r="CJ47" s="30"/>
      <c r="CK47" s="30"/>
      <c r="CL47" s="30"/>
      <c r="CM47" s="30"/>
      <c r="CN47" s="30"/>
      <c r="CO47" s="28"/>
      <c r="CP47" s="28"/>
      <c r="CQ47" s="28"/>
      <c r="CR47" s="28"/>
      <c r="CS47" s="28"/>
      <c r="CT47" s="28"/>
      <c r="CU47" s="28"/>
    </row>
    <row r="48" spans="1:103" x14ac:dyDescent="0.25">
      <c r="B48" s="31" t="s">
        <v>131</v>
      </c>
      <c r="C48" s="1"/>
      <c r="D48" s="1"/>
      <c r="E48" s="1"/>
      <c r="F48" s="1"/>
      <c r="G48" s="1"/>
      <c r="H48" s="1"/>
      <c r="I48" s="1"/>
      <c r="J48" s="1"/>
      <c r="K48" s="2"/>
      <c r="L48" s="2"/>
      <c r="M48" s="2"/>
      <c r="N48" s="2"/>
      <c r="O48" s="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28"/>
      <c r="AS48" s="29"/>
      <c r="AT48" s="29"/>
      <c r="AU48" s="29"/>
      <c r="AV48" s="29"/>
      <c r="AW48" s="29"/>
      <c r="AX48" s="29"/>
      <c r="AY48" s="28"/>
      <c r="AZ48" s="29"/>
      <c r="BA48" s="29"/>
      <c r="BB48" s="29"/>
      <c r="BC48" s="29"/>
      <c r="BD48" s="29"/>
      <c r="BE48" s="29"/>
      <c r="BF48" s="28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30"/>
      <c r="CI48" s="30"/>
      <c r="CJ48" s="30"/>
      <c r="CK48" s="30"/>
      <c r="CL48" s="30"/>
      <c r="CM48" s="30"/>
      <c r="CN48" s="30"/>
      <c r="CO48" s="28"/>
      <c r="CP48" s="28"/>
      <c r="CQ48" s="28"/>
      <c r="CR48" s="28"/>
      <c r="CS48" s="28"/>
      <c r="CT48" s="28"/>
      <c r="CU48" s="28"/>
    </row>
    <row r="50" spans="1:99" s="18" customFormat="1" ht="15.75" x14ac:dyDescent="0.25">
      <c r="A50" s="9" t="s">
        <v>69</v>
      </c>
      <c r="B50" s="14" t="s">
        <v>70</v>
      </c>
      <c r="C50" s="14"/>
      <c r="D50" s="14"/>
    </row>
    <row r="51" spans="1:99" ht="20.25" customHeight="1" x14ac:dyDescent="0.25">
      <c r="A51" s="15" t="s">
        <v>71</v>
      </c>
      <c r="B51" s="138" t="s">
        <v>72</v>
      </c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8"/>
      <c r="BQ51" s="138"/>
      <c r="BR51" s="138"/>
      <c r="BS51" s="138"/>
      <c r="BT51" s="138"/>
      <c r="BU51" s="138"/>
      <c r="BV51" s="138"/>
      <c r="BW51" s="138"/>
      <c r="BX51" s="138"/>
      <c r="BY51" s="138"/>
      <c r="BZ51" s="138"/>
      <c r="CA51" s="138"/>
      <c r="CB51" s="138"/>
      <c r="CC51" s="138"/>
      <c r="CD51" s="138"/>
      <c r="CE51" s="138"/>
      <c r="CF51" s="138"/>
      <c r="CG51" s="138"/>
      <c r="CH51" s="138"/>
      <c r="CI51" s="138"/>
      <c r="CJ51" s="138"/>
      <c r="CK51" s="138"/>
      <c r="CL51" s="138"/>
      <c r="CM51" s="138"/>
      <c r="CN51" s="138"/>
      <c r="CO51" s="138"/>
      <c r="CP51" s="138"/>
      <c r="CQ51" s="138"/>
      <c r="CR51" s="138"/>
      <c r="CS51" s="138"/>
      <c r="CT51" s="138"/>
      <c r="CU51" s="138"/>
    </row>
    <row r="52" spans="1:99" ht="109.5" customHeight="1" x14ac:dyDescent="0.25">
      <c r="B52" s="138" t="s">
        <v>132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  <c r="Z52" s="138"/>
      <c r="AA52" s="138"/>
      <c r="AB52" s="138"/>
      <c r="AC52" s="138"/>
      <c r="AD52" s="138"/>
      <c r="AE52" s="138"/>
      <c r="AF52" s="138"/>
      <c r="AG52" s="138"/>
      <c r="AH52" s="138"/>
      <c r="AI52" s="138"/>
      <c r="AJ52" s="138"/>
      <c r="AK52" s="138"/>
      <c r="AL52" s="138"/>
      <c r="AM52" s="138"/>
      <c r="AN52" s="138"/>
      <c r="AO52" s="138"/>
      <c r="AP52" s="138"/>
      <c r="AQ52" s="138"/>
      <c r="AR52" s="138"/>
      <c r="AS52" s="138"/>
      <c r="AT52" s="138"/>
      <c r="AU52" s="138"/>
      <c r="AV52" s="138"/>
      <c r="AW52" s="138"/>
      <c r="AX52" s="138"/>
      <c r="AY52" s="138"/>
      <c r="AZ52" s="138"/>
      <c r="BA52" s="138"/>
      <c r="BB52" s="138"/>
      <c r="BC52" s="138"/>
      <c r="BD52" s="138"/>
      <c r="BE52" s="138"/>
      <c r="BF52" s="138"/>
      <c r="BG52" s="138"/>
      <c r="BH52" s="138"/>
      <c r="BI52" s="138"/>
      <c r="BJ52" s="138"/>
      <c r="BK52" s="138"/>
      <c r="BL52" s="138"/>
      <c r="BM52" s="138"/>
      <c r="BN52" s="138"/>
      <c r="BO52" s="138"/>
      <c r="BP52" s="138"/>
      <c r="BQ52" s="138"/>
      <c r="BR52" s="138"/>
      <c r="BS52" s="138"/>
      <c r="BT52" s="138"/>
      <c r="BU52" s="138"/>
      <c r="BV52" s="138"/>
      <c r="BW52" s="138"/>
      <c r="BX52" s="138"/>
      <c r="BY52" s="138"/>
      <c r="BZ52" s="138"/>
      <c r="CA52" s="138"/>
      <c r="CB52" s="138"/>
      <c r="CC52" s="138"/>
      <c r="CD52" s="138"/>
      <c r="CE52" s="138"/>
      <c r="CF52" s="138"/>
      <c r="CG52" s="138"/>
      <c r="CH52" s="138"/>
      <c r="CI52" s="138"/>
      <c r="CJ52" s="138"/>
      <c r="CK52" s="138"/>
      <c r="CL52" s="138"/>
      <c r="CM52" s="138"/>
      <c r="CN52" s="138"/>
      <c r="CO52" s="138"/>
      <c r="CP52" s="138"/>
      <c r="CQ52" s="138"/>
      <c r="CR52" s="138"/>
      <c r="CS52" s="138"/>
      <c r="CT52" s="138"/>
      <c r="CU52" s="138"/>
    </row>
    <row r="54" spans="1:99" s="18" customFormat="1" ht="15.75" x14ac:dyDescent="0.25">
      <c r="A54" s="9" t="s">
        <v>73</v>
      </c>
      <c r="B54" s="14" t="s">
        <v>74</v>
      </c>
      <c r="C54" s="14"/>
      <c r="D54" s="14"/>
    </row>
    <row r="55" spans="1:99" ht="39" customHeight="1" x14ac:dyDescent="0.25">
      <c r="B55" s="139" t="s">
        <v>27</v>
      </c>
      <c r="C55" s="140"/>
      <c r="D55" s="140"/>
      <c r="E55" s="140"/>
      <c r="F55" s="140"/>
      <c r="G55" s="141"/>
      <c r="H55" s="148" t="s">
        <v>75</v>
      </c>
      <c r="I55" s="149"/>
      <c r="J55" s="149"/>
      <c r="K55" s="149"/>
      <c r="L55" s="149"/>
      <c r="M55" s="149"/>
      <c r="N55" s="149"/>
      <c r="O55" s="149"/>
      <c r="P55" s="149"/>
      <c r="Q55" s="149"/>
      <c r="R55" s="149"/>
      <c r="S55" s="149"/>
      <c r="T55" s="149"/>
      <c r="U55" s="149"/>
      <c r="V55" s="149"/>
      <c r="W55" s="149"/>
      <c r="X55" s="149"/>
      <c r="Y55" s="149"/>
      <c r="Z55" s="149"/>
      <c r="AA55" s="149"/>
      <c r="AB55" s="149"/>
      <c r="AC55" s="150"/>
      <c r="AD55" s="157" t="s">
        <v>76</v>
      </c>
      <c r="AE55" s="158"/>
      <c r="AF55" s="158"/>
      <c r="AG55" s="158"/>
      <c r="AH55" s="158"/>
      <c r="AI55" s="158"/>
      <c r="AJ55" s="158"/>
      <c r="AK55" s="158"/>
      <c r="AL55" s="158"/>
      <c r="AM55" s="158"/>
      <c r="AN55" s="158"/>
      <c r="AO55" s="158"/>
      <c r="AP55" s="158"/>
      <c r="AQ55" s="158"/>
      <c r="AR55" s="158"/>
      <c r="AS55" s="158"/>
      <c r="AT55" s="158"/>
      <c r="AU55" s="158"/>
      <c r="AV55" s="158"/>
      <c r="AW55" s="158"/>
      <c r="AX55" s="158"/>
      <c r="AY55" s="158"/>
      <c r="AZ55" s="158"/>
      <c r="BA55" s="158"/>
      <c r="BB55" s="158"/>
      <c r="BC55" s="158"/>
      <c r="BD55" s="158"/>
      <c r="BE55" s="159"/>
      <c r="BF55" s="148" t="s">
        <v>77</v>
      </c>
      <c r="BG55" s="149"/>
      <c r="BH55" s="149"/>
      <c r="BI55" s="149"/>
      <c r="BJ55" s="149"/>
      <c r="BK55" s="149"/>
      <c r="BL55" s="150"/>
      <c r="BM55" s="148" t="s">
        <v>78</v>
      </c>
      <c r="BN55" s="149"/>
      <c r="BO55" s="149"/>
      <c r="BP55" s="149"/>
      <c r="BQ55" s="149"/>
      <c r="BR55" s="149"/>
      <c r="BS55" s="150"/>
      <c r="BT55" s="69" t="s">
        <v>79</v>
      </c>
      <c r="BU55" s="69"/>
      <c r="BV55" s="69"/>
      <c r="BW55" s="69"/>
      <c r="BX55" s="69"/>
      <c r="BY55" s="69"/>
      <c r="BZ55" s="69"/>
      <c r="CA55" s="69"/>
      <c r="CB55" s="69"/>
      <c r="CC55" s="69"/>
      <c r="CD55" s="69"/>
      <c r="CE55" s="69"/>
      <c r="CF55" s="69"/>
      <c r="CG55" s="69" t="s">
        <v>80</v>
      </c>
      <c r="CH55" s="69"/>
      <c r="CI55" s="69"/>
      <c r="CJ55" s="69"/>
      <c r="CK55" s="69"/>
      <c r="CL55" s="69"/>
      <c r="CM55" s="69"/>
      <c r="CN55" s="69"/>
      <c r="CO55" s="69"/>
      <c r="CP55" s="69"/>
      <c r="CQ55" s="69"/>
      <c r="CR55" s="69"/>
      <c r="CS55" s="69"/>
    </row>
    <row r="56" spans="1:99" ht="15.75" customHeight="1" x14ac:dyDescent="0.25">
      <c r="B56" s="142"/>
      <c r="C56" s="143"/>
      <c r="D56" s="143"/>
      <c r="E56" s="143"/>
      <c r="F56" s="143"/>
      <c r="G56" s="144"/>
      <c r="H56" s="151"/>
      <c r="I56" s="152"/>
      <c r="J56" s="152"/>
      <c r="K56" s="152"/>
      <c r="L56" s="152"/>
      <c r="M56" s="152"/>
      <c r="N56" s="152"/>
      <c r="O56" s="152"/>
      <c r="P56" s="152"/>
      <c r="Q56" s="152"/>
      <c r="R56" s="152"/>
      <c r="S56" s="152"/>
      <c r="T56" s="152"/>
      <c r="U56" s="152"/>
      <c r="V56" s="152"/>
      <c r="W56" s="152"/>
      <c r="X56" s="152"/>
      <c r="Y56" s="152"/>
      <c r="Z56" s="152"/>
      <c r="AA56" s="152"/>
      <c r="AB56" s="152"/>
      <c r="AC56" s="153"/>
      <c r="AD56" s="135" t="s">
        <v>64</v>
      </c>
      <c r="AE56" s="136"/>
      <c r="AF56" s="136"/>
      <c r="AG56" s="136"/>
      <c r="AH56" s="136"/>
      <c r="AI56" s="136"/>
      <c r="AJ56" s="136"/>
      <c r="AK56" s="136"/>
      <c r="AL56" s="136"/>
      <c r="AM56" s="136"/>
      <c r="AN56" s="136"/>
      <c r="AO56" s="136"/>
      <c r="AP56" s="136"/>
      <c r="AQ56" s="136"/>
      <c r="AR56" s="135" t="s">
        <v>65</v>
      </c>
      <c r="AS56" s="136"/>
      <c r="AT56" s="136"/>
      <c r="AU56" s="136"/>
      <c r="AV56" s="136"/>
      <c r="AW56" s="136"/>
      <c r="AX56" s="136"/>
      <c r="AY56" s="136"/>
      <c r="AZ56" s="136"/>
      <c r="BA56" s="136"/>
      <c r="BB56" s="136"/>
      <c r="BC56" s="136"/>
      <c r="BD56" s="136"/>
      <c r="BE56" s="136"/>
      <c r="BF56" s="151"/>
      <c r="BG56" s="152"/>
      <c r="BH56" s="152"/>
      <c r="BI56" s="152"/>
      <c r="BJ56" s="152"/>
      <c r="BK56" s="152"/>
      <c r="BL56" s="153"/>
      <c r="BM56" s="151"/>
      <c r="BN56" s="152"/>
      <c r="BO56" s="152"/>
      <c r="BP56" s="152"/>
      <c r="BQ56" s="152"/>
      <c r="BR56" s="152"/>
      <c r="BS56" s="153"/>
      <c r="BT56" s="69"/>
      <c r="BU56" s="69"/>
      <c r="BV56" s="69"/>
      <c r="BW56" s="69"/>
      <c r="BX56" s="69"/>
      <c r="BY56" s="69"/>
      <c r="BZ56" s="69"/>
      <c r="CA56" s="69"/>
      <c r="CB56" s="69"/>
      <c r="CC56" s="69"/>
      <c r="CD56" s="69"/>
      <c r="CE56" s="69"/>
      <c r="CF56" s="69"/>
      <c r="CG56" s="69"/>
      <c r="CH56" s="69"/>
      <c r="CI56" s="69"/>
      <c r="CJ56" s="69"/>
      <c r="CK56" s="69"/>
      <c r="CL56" s="69"/>
      <c r="CM56" s="69"/>
      <c r="CN56" s="69"/>
      <c r="CO56" s="69"/>
      <c r="CP56" s="69"/>
      <c r="CQ56" s="69"/>
      <c r="CR56" s="69"/>
      <c r="CS56" s="69"/>
    </row>
    <row r="57" spans="1:99" ht="33.75" customHeight="1" x14ac:dyDescent="0.25">
      <c r="B57" s="145"/>
      <c r="C57" s="146"/>
      <c r="D57" s="146"/>
      <c r="E57" s="146"/>
      <c r="F57" s="146"/>
      <c r="G57" s="147"/>
      <c r="H57" s="154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  <c r="AC57" s="156"/>
      <c r="AD57" s="137" t="s">
        <v>81</v>
      </c>
      <c r="AE57" s="137"/>
      <c r="AF57" s="137"/>
      <c r="AG57" s="137"/>
      <c r="AH57" s="137"/>
      <c r="AI57" s="137"/>
      <c r="AJ57" s="137"/>
      <c r="AK57" s="137" t="s">
        <v>82</v>
      </c>
      <c r="AL57" s="137"/>
      <c r="AM57" s="137"/>
      <c r="AN57" s="137"/>
      <c r="AO57" s="137"/>
      <c r="AP57" s="137"/>
      <c r="AQ57" s="137"/>
      <c r="AR57" s="137" t="s">
        <v>81</v>
      </c>
      <c r="AS57" s="137"/>
      <c r="AT57" s="137"/>
      <c r="AU57" s="137"/>
      <c r="AV57" s="137"/>
      <c r="AW57" s="137"/>
      <c r="AX57" s="137"/>
      <c r="AY57" s="137" t="s">
        <v>82</v>
      </c>
      <c r="AZ57" s="137"/>
      <c r="BA57" s="137"/>
      <c r="BB57" s="137"/>
      <c r="BC57" s="137"/>
      <c r="BD57" s="137"/>
      <c r="BE57" s="137"/>
      <c r="BF57" s="154"/>
      <c r="BG57" s="155"/>
      <c r="BH57" s="155"/>
      <c r="BI57" s="155"/>
      <c r="BJ57" s="155"/>
      <c r="BK57" s="155"/>
      <c r="BL57" s="156"/>
      <c r="BM57" s="154"/>
      <c r="BN57" s="155"/>
      <c r="BO57" s="155"/>
      <c r="BP57" s="155"/>
      <c r="BQ57" s="155"/>
      <c r="BR57" s="155"/>
      <c r="BS57" s="156"/>
      <c r="BT57" s="69"/>
      <c r="BU57" s="69"/>
      <c r="BV57" s="69"/>
      <c r="BW57" s="69"/>
      <c r="BX57" s="69"/>
      <c r="BY57" s="69"/>
      <c r="BZ57" s="69"/>
      <c r="CA57" s="69"/>
      <c r="CB57" s="69"/>
      <c r="CC57" s="69"/>
      <c r="CD57" s="69"/>
      <c r="CE57" s="69"/>
      <c r="CF57" s="69"/>
      <c r="CG57" s="69"/>
      <c r="CH57" s="69"/>
      <c r="CI57" s="69"/>
      <c r="CJ57" s="69"/>
      <c r="CK57" s="69"/>
      <c r="CL57" s="69"/>
      <c r="CM57" s="69"/>
      <c r="CN57" s="69"/>
      <c r="CO57" s="69"/>
      <c r="CP57" s="69"/>
      <c r="CQ57" s="69"/>
      <c r="CR57" s="69"/>
      <c r="CS57" s="69"/>
    </row>
    <row r="58" spans="1:99" s="23" customFormat="1" ht="25.5" customHeight="1" x14ac:dyDescent="0.2">
      <c r="A58" s="22"/>
      <c r="B58" s="119">
        <v>1</v>
      </c>
      <c r="C58" s="120"/>
      <c r="D58" s="120"/>
      <c r="E58" s="120"/>
      <c r="F58" s="120"/>
      <c r="G58" s="121"/>
      <c r="H58" s="122" t="s">
        <v>133</v>
      </c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4"/>
      <c r="AD58" s="125"/>
      <c r="AE58" s="126"/>
      <c r="AF58" s="126"/>
      <c r="AG58" s="126"/>
      <c r="AH58" s="126"/>
      <c r="AI58" s="126"/>
      <c r="AJ58" s="127"/>
      <c r="AK58" s="125"/>
      <c r="AL58" s="126"/>
      <c r="AM58" s="126"/>
      <c r="AN58" s="126"/>
      <c r="AO58" s="126"/>
      <c r="AP58" s="126"/>
      <c r="AQ58" s="127"/>
      <c r="AR58" s="125"/>
      <c r="AS58" s="126"/>
      <c r="AT58" s="126"/>
      <c r="AU58" s="126"/>
      <c r="AV58" s="126"/>
      <c r="AW58" s="126"/>
      <c r="AX58" s="127"/>
      <c r="AY58" s="125"/>
      <c r="AZ58" s="126"/>
      <c r="BA58" s="126"/>
      <c r="BB58" s="126"/>
      <c r="BC58" s="126"/>
      <c r="BD58" s="126"/>
      <c r="BE58" s="127"/>
      <c r="BF58" s="132"/>
      <c r="BG58" s="133"/>
      <c r="BH58" s="133"/>
      <c r="BI58" s="133"/>
      <c r="BJ58" s="133"/>
      <c r="BK58" s="133"/>
      <c r="BL58" s="134"/>
      <c r="BM58" s="132"/>
      <c r="BN58" s="133"/>
      <c r="BO58" s="133"/>
      <c r="BP58" s="133"/>
      <c r="BQ58" s="133"/>
      <c r="BR58" s="133"/>
      <c r="BS58" s="134"/>
      <c r="BT58" s="131"/>
      <c r="BU58" s="131"/>
      <c r="BV58" s="131"/>
      <c r="BW58" s="131"/>
      <c r="BX58" s="131"/>
      <c r="BY58" s="131"/>
      <c r="BZ58" s="131"/>
      <c r="CA58" s="131"/>
      <c r="CB58" s="131"/>
      <c r="CC58" s="131"/>
      <c r="CD58" s="131"/>
      <c r="CE58" s="131"/>
      <c r="CF58" s="131"/>
      <c r="CG58" s="131"/>
      <c r="CH58" s="131"/>
      <c r="CI58" s="131"/>
      <c r="CJ58" s="131"/>
      <c r="CK58" s="131"/>
      <c r="CL58" s="131"/>
      <c r="CM58" s="131"/>
      <c r="CN58" s="131"/>
      <c r="CO58" s="131"/>
      <c r="CP58" s="131"/>
      <c r="CQ58" s="131"/>
      <c r="CR58" s="131"/>
      <c r="CS58" s="131"/>
    </row>
    <row r="59" spans="1:99" ht="25.5" customHeight="1" x14ac:dyDescent="0.25">
      <c r="B59" s="113" t="s">
        <v>109</v>
      </c>
      <c r="C59" s="114"/>
      <c r="D59" s="114"/>
      <c r="E59" s="114"/>
      <c r="F59" s="114"/>
      <c r="G59" s="115"/>
      <c r="H59" s="91" t="s">
        <v>134</v>
      </c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3"/>
      <c r="AD59" s="116" t="s">
        <v>144</v>
      </c>
      <c r="AE59" s="117"/>
      <c r="AF59" s="117"/>
      <c r="AG59" s="117"/>
      <c r="AH59" s="117"/>
      <c r="AI59" s="117"/>
      <c r="AJ59" s="118"/>
      <c r="AK59" s="116" t="s">
        <v>144</v>
      </c>
      <c r="AL59" s="117"/>
      <c r="AM59" s="117"/>
      <c r="AN59" s="117"/>
      <c r="AO59" s="117"/>
      <c r="AP59" s="117"/>
      <c r="AQ59" s="118"/>
      <c r="AR59" s="116" t="s">
        <v>146</v>
      </c>
      <c r="AS59" s="117"/>
      <c r="AT59" s="117"/>
      <c r="AU59" s="117"/>
      <c r="AV59" s="117"/>
      <c r="AW59" s="117"/>
      <c r="AX59" s="118"/>
      <c r="AY59" s="116" t="s">
        <v>146</v>
      </c>
      <c r="AZ59" s="117"/>
      <c r="BA59" s="117"/>
      <c r="BB59" s="117"/>
      <c r="BC59" s="117"/>
      <c r="BD59" s="117"/>
      <c r="BE59" s="118"/>
      <c r="BF59" s="110">
        <v>1</v>
      </c>
      <c r="BG59" s="111"/>
      <c r="BH59" s="111"/>
      <c r="BI59" s="111"/>
      <c r="BJ59" s="111"/>
      <c r="BK59" s="111"/>
      <c r="BL59" s="112"/>
      <c r="BM59" s="110"/>
      <c r="BN59" s="111"/>
      <c r="BO59" s="111"/>
      <c r="BP59" s="111"/>
      <c r="BQ59" s="111"/>
      <c r="BR59" s="111"/>
      <c r="BS59" s="112"/>
      <c r="BT59" s="65"/>
      <c r="BU59" s="65"/>
      <c r="BV59" s="65"/>
      <c r="BW59" s="65"/>
      <c r="BX59" s="65"/>
      <c r="BY59" s="65"/>
      <c r="BZ59" s="65"/>
      <c r="CA59" s="65"/>
      <c r="CB59" s="65"/>
      <c r="CC59" s="65"/>
      <c r="CD59" s="65"/>
      <c r="CE59" s="65"/>
      <c r="CF59" s="65"/>
      <c r="CG59" s="65"/>
      <c r="CH59" s="65"/>
      <c r="CI59" s="65"/>
      <c r="CJ59" s="65"/>
      <c r="CK59" s="65"/>
      <c r="CL59" s="65"/>
      <c r="CM59" s="65"/>
      <c r="CN59" s="65"/>
      <c r="CO59" s="65"/>
      <c r="CP59" s="65"/>
      <c r="CQ59" s="65"/>
      <c r="CR59" s="65"/>
      <c r="CS59" s="65"/>
    </row>
    <row r="60" spans="1:99" ht="25.5" customHeight="1" x14ac:dyDescent="0.25">
      <c r="B60" s="113" t="s">
        <v>107</v>
      </c>
      <c r="C60" s="114"/>
      <c r="D60" s="114"/>
      <c r="E60" s="114"/>
      <c r="F60" s="114"/>
      <c r="G60" s="115"/>
      <c r="H60" s="91" t="s">
        <v>164</v>
      </c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3"/>
      <c r="AD60" s="116" t="s">
        <v>144</v>
      </c>
      <c r="AE60" s="117"/>
      <c r="AF60" s="117"/>
      <c r="AG60" s="117"/>
      <c r="AH60" s="117"/>
      <c r="AI60" s="117"/>
      <c r="AJ60" s="118"/>
      <c r="AK60" s="116" t="s">
        <v>144</v>
      </c>
      <c r="AL60" s="117"/>
      <c r="AM60" s="117"/>
      <c r="AN60" s="117"/>
      <c r="AO60" s="117"/>
      <c r="AP60" s="117"/>
      <c r="AQ60" s="118"/>
      <c r="AR60" s="116" t="s">
        <v>146</v>
      </c>
      <c r="AS60" s="117"/>
      <c r="AT60" s="117"/>
      <c r="AU60" s="117"/>
      <c r="AV60" s="117"/>
      <c r="AW60" s="117"/>
      <c r="AX60" s="118"/>
      <c r="AY60" s="116" t="s">
        <v>146</v>
      </c>
      <c r="AZ60" s="117"/>
      <c r="BA60" s="117"/>
      <c r="BB60" s="117"/>
      <c r="BC60" s="117"/>
      <c r="BD60" s="117"/>
      <c r="BE60" s="118"/>
      <c r="BF60" s="110">
        <v>1</v>
      </c>
      <c r="BG60" s="111"/>
      <c r="BH60" s="111"/>
      <c r="BI60" s="111"/>
      <c r="BJ60" s="111"/>
      <c r="BK60" s="111"/>
      <c r="BL60" s="112"/>
      <c r="BM60" s="110"/>
      <c r="BN60" s="111"/>
      <c r="BO60" s="111"/>
      <c r="BP60" s="111"/>
      <c r="BQ60" s="111"/>
      <c r="BR60" s="111"/>
      <c r="BS60" s="112"/>
      <c r="BT60" s="65"/>
      <c r="BU60" s="65"/>
      <c r="BV60" s="65"/>
      <c r="BW60" s="65"/>
      <c r="BX60" s="65"/>
      <c r="BY60" s="65"/>
      <c r="BZ60" s="65"/>
      <c r="CA60" s="65"/>
      <c r="CB60" s="65"/>
      <c r="CC60" s="65"/>
      <c r="CD60" s="65"/>
      <c r="CE60" s="65"/>
      <c r="CF60" s="65"/>
      <c r="CG60" s="65"/>
      <c r="CH60" s="65"/>
      <c r="CI60" s="65"/>
      <c r="CJ60" s="65"/>
      <c r="CK60" s="65"/>
      <c r="CL60" s="65"/>
      <c r="CM60" s="65"/>
      <c r="CN60" s="65"/>
      <c r="CO60" s="65"/>
      <c r="CP60" s="65"/>
      <c r="CQ60" s="65"/>
      <c r="CR60" s="65"/>
      <c r="CS60" s="65"/>
    </row>
    <row r="61" spans="1:99" ht="30" customHeight="1" x14ac:dyDescent="0.25">
      <c r="B61" s="113" t="s">
        <v>108</v>
      </c>
      <c r="C61" s="114"/>
      <c r="D61" s="114"/>
      <c r="E61" s="114"/>
      <c r="F61" s="114"/>
      <c r="G61" s="115"/>
      <c r="H61" s="91" t="s">
        <v>165</v>
      </c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3"/>
      <c r="AD61" s="116" t="s">
        <v>144</v>
      </c>
      <c r="AE61" s="117"/>
      <c r="AF61" s="117"/>
      <c r="AG61" s="117"/>
      <c r="AH61" s="117"/>
      <c r="AI61" s="117"/>
      <c r="AJ61" s="118"/>
      <c r="AK61" s="116" t="s">
        <v>144</v>
      </c>
      <c r="AL61" s="117"/>
      <c r="AM61" s="117"/>
      <c r="AN61" s="117"/>
      <c r="AO61" s="117"/>
      <c r="AP61" s="117"/>
      <c r="AQ61" s="118"/>
      <c r="AR61" s="116" t="s">
        <v>146</v>
      </c>
      <c r="AS61" s="117"/>
      <c r="AT61" s="117"/>
      <c r="AU61" s="117"/>
      <c r="AV61" s="117"/>
      <c r="AW61" s="117"/>
      <c r="AX61" s="118"/>
      <c r="AY61" s="116" t="s">
        <v>146</v>
      </c>
      <c r="AZ61" s="117"/>
      <c r="BA61" s="117"/>
      <c r="BB61" s="117"/>
      <c r="BC61" s="117"/>
      <c r="BD61" s="117"/>
      <c r="BE61" s="118"/>
      <c r="BF61" s="110">
        <v>1</v>
      </c>
      <c r="BG61" s="111"/>
      <c r="BH61" s="111"/>
      <c r="BI61" s="111"/>
      <c r="BJ61" s="111"/>
      <c r="BK61" s="111"/>
      <c r="BL61" s="112"/>
      <c r="BM61" s="110"/>
      <c r="BN61" s="111"/>
      <c r="BO61" s="111"/>
      <c r="BP61" s="111"/>
      <c r="BQ61" s="111"/>
      <c r="BR61" s="111"/>
      <c r="BS61" s="112"/>
      <c r="BT61" s="65"/>
      <c r="BU61" s="65"/>
      <c r="BV61" s="65"/>
      <c r="BW61" s="65"/>
      <c r="BX61" s="65"/>
      <c r="BY61" s="65"/>
      <c r="BZ61" s="65"/>
      <c r="CA61" s="65"/>
      <c r="CB61" s="65"/>
      <c r="CC61" s="65"/>
      <c r="CD61" s="65"/>
      <c r="CE61" s="65"/>
      <c r="CF61" s="65"/>
      <c r="CG61" s="65"/>
      <c r="CH61" s="65"/>
      <c r="CI61" s="65"/>
      <c r="CJ61" s="65"/>
      <c r="CK61" s="65"/>
      <c r="CL61" s="65"/>
      <c r="CM61" s="65"/>
      <c r="CN61" s="65"/>
      <c r="CO61" s="65"/>
      <c r="CP61" s="65"/>
      <c r="CQ61" s="65"/>
      <c r="CR61" s="65"/>
      <c r="CS61" s="65"/>
    </row>
    <row r="62" spans="1:99" s="23" customFormat="1" ht="25.5" customHeight="1" x14ac:dyDescent="0.2">
      <c r="A62" s="22"/>
      <c r="B62" s="119">
        <v>2</v>
      </c>
      <c r="C62" s="120"/>
      <c r="D62" s="120"/>
      <c r="E62" s="120"/>
      <c r="F62" s="120"/>
      <c r="G62" s="121"/>
      <c r="H62" s="122" t="s">
        <v>86</v>
      </c>
      <c r="I62" s="123"/>
      <c r="J62" s="123"/>
      <c r="K62" s="123"/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4"/>
      <c r="AD62" s="125"/>
      <c r="AE62" s="126"/>
      <c r="AF62" s="126"/>
      <c r="AG62" s="126"/>
      <c r="AH62" s="126"/>
      <c r="AI62" s="126"/>
      <c r="AJ62" s="127"/>
      <c r="AK62" s="125"/>
      <c r="AL62" s="126"/>
      <c r="AM62" s="126"/>
      <c r="AN62" s="126"/>
      <c r="AO62" s="126"/>
      <c r="AP62" s="126"/>
      <c r="AQ62" s="127"/>
      <c r="AR62" s="125"/>
      <c r="AS62" s="126"/>
      <c r="AT62" s="126"/>
      <c r="AU62" s="126"/>
      <c r="AV62" s="126"/>
      <c r="AW62" s="126"/>
      <c r="AX62" s="127"/>
      <c r="AY62" s="125"/>
      <c r="AZ62" s="126"/>
      <c r="BA62" s="126"/>
      <c r="BB62" s="126"/>
      <c r="BC62" s="126"/>
      <c r="BD62" s="126"/>
      <c r="BE62" s="127"/>
      <c r="BF62" s="128"/>
      <c r="BG62" s="129"/>
      <c r="BH62" s="129"/>
      <c r="BI62" s="129"/>
      <c r="BJ62" s="129"/>
      <c r="BK62" s="129"/>
      <c r="BL62" s="130"/>
      <c r="BM62" s="128"/>
      <c r="BN62" s="129"/>
      <c r="BO62" s="129"/>
      <c r="BP62" s="129"/>
      <c r="BQ62" s="129"/>
      <c r="BR62" s="129"/>
      <c r="BS62" s="130"/>
      <c r="BT62" s="131"/>
      <c r="BU62" s="131"/>
      <c r="BV62" s="131"/>
      <c r="BW62" s="131"/>
      <c r="BX62" s="131"/>
      <c r="BY62" s="131"/>
      <c r="BZ62" s="131"/>
      <c r="CA62" s="131"/>
      <c r="CB62" s="131"/>
      <c r="CC62" s="131"/>
      <c r="CD62" s="131"/>
      <c r="CE62" s="131"/>
      <c r="CF62" s="131"/>
      <c r="CG62" s="131"/>
      <c r="CH62" s="131"/>
      <c r="CI62" s="131"/>
      <c r="CJ62" s="131"/>
      <c r="CK62" s="131"/>
      <c r="CL62" s="131"/>
      <c r="CM62" s="131"/>
      <c r="CN62" s="131"/>
      <c r="CO62" s="131"/>
      <c r="CP62" s="131"/>
      <c r="CQ62" s="131"/>
      <c r="CR62" s="131"/>
      <c r="CS62" s="131"/>
    </row>
    <row r="63" spans="1:99" ht="25.5" customHeight="1" x14ac:dyDescent="0.25">
      <c r="B63" s="113" t="s">
        <v>110</v>
      </c>
      <c r="C63" s="114"/>
      <c r="D63" s="114"/>
      <c r="E63" s="114"/>
      <c r="F63" s="114"/>
      <c r="G63" s="115"/>
      <c r="H63" s="91" t="s">
        <v>166</v>
      </c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3"/>
      <c r="AD63" s="116" t="s">
        <v>144</v>
      </c>
      <c r="AE63" s="117"/>
      <c r="AF63" s="117"/>
      <c r="AG63" s="117"/>
      <c r="AH63" s="117"/>
      <c r="AI63" s="117"/>
      <c r="AJ63" s="118"/>
      <c r="AK63" s="116" t="s">
        <v>144</v>
      </c>
      <c r="AL63" s="117"/>
      <c r="AM63" s="117"/>
      <c r="AN63" s="117"/>
      <c r="AO63" s="117"/>
      <c r="AP63" s="117"/>
      <c r="AQ63" s="118"/>
      <c r="AR63" s="116" t="s">
        <v>145</v>
      </c>
      <c r="AS63" s="117"/>
      <c r="AT63" s="117"/>
      <c r="AU63" s="117"/>
      <c r="AV63" s="117"/>
      <c r="AW63" s="117"/>
      <c r="AX63" s="118"/>
      <c r="AY63" s="116" t="s">
        <v>145</v>
      </c>
      <c r="AZ63" s="117"/>
      <c r="BA63" s="117"/>
      <c r="BB63" s="117"/>
      <c r="BC63" s="117"/>
      <c r="BD63" s="117"/>
      <c r="BE63" s="118"/>
      <c r="BF63" s="110">
        <v>1</v>
      </c>
      <c r="BG63" s="111"/>
      <c r="BH63" s="111"/>
      <c r="BI63" s="111"/>
      <c r="BJ63" s="111"/>
      <c r="BK63" s="111"/>
      <c r="BL63" s="112"/>
      <c r="BM63" s="110"/>
      <c r="BN63" s="111"/>
      <c r="BO63" s="111"/>
      <c r="BP63" s="111"/>
      <c r="BQ63" s="111"/>
      <c r="BR63" s="111"/>
      <c r="BS63" s="112"/>
      <c r="BT63" s="65"/>
      <c r="BU63" s="65"/>
      <c r="BV63" s="65"/>
      <c r="BW63" s="65"/>
      <c r="BX63" s="65"/>
      <c r="BY63" s="65"/>
      <c r="BZ63" s="65"/>
      <c r="CA63" s="65"/>
      <c r="CB63" s="65"/>
      <c r="CC63" s="65"/>
      <c r="CD63" s="65"/>
      <c r="CE63" s="65"/>
      <c r="CF63" s="65"/>
      <c r="CG63" s="65"/>
      <c r="CH63" s="65"/>
      <c r="CI63" s="65"/>
      <c r="CJ63" s="65"/>
      <c r="CK63" s="65"/>
      <c r="CL63" s="65"/>
      <c r="CM63" s="65"/>
      <c r="CN63" s="65"/>
      <c r="CO63" s="65"/>
      <c r="CP63" s="65"/>
      <c r="CQ63" s="65"/>
      <c r="CR63" s="65"/>
      <c r="CS63" s="65"/>
    </row>
    <row r="64" spans="1:99" s="23" customFormat="1" ht="32.25" customHeight="1" x14ac:dyDescent="0.2">
      <c r="A64" s="22"/>
      <c r="B64" s="119">
        <v>3</v>
      </c>
      <c r="C64" s="120"/>
      <c r="D64" s="120"/>
      <c r="E64" s="120"/>
      <c r="F64" s="120"/>
      <c r="G64" s="121"/>
      <c r="H64" s="122" t="s">
        <v>167</v>
      </c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4"/>
      <c r="AD64" s="125"/>
      <c r="AE64" s="126"/>
      <c r="AF64" s="126"/>
      <c r="AG64" s="126"/>
      <c r="AH64" s="126"/>
      <c r="AI64" s="126"/>
      <c r="AJ64" s="127"/>
      <c r="AK64" s="125"/>
      <c r="AL64" s="126"/>
      <c r="AM64" s="126"/>
      <c r="AN64" s="126"/>
      <c r="AO64" s="126"/>
      <c r="AP64" s="126"/>
      <c r="AQ64" s="127"/>
      <c r="AR64" s="125"/>
      <c r="AS64" s="126"/>
      <c r="AT64" s="126"/>
      <c r="AU64" s="126"/>
      <c r="AV64" s="126"/>
      <c r="AW64" s="126"/>
      <c r="AX64" s="127"/>
      <c r="AY64" s="125"/>
      <c r="AZ64" s="126"/>
      <c r="BA64" s="126"/>
      <c r="BB64" s="126"/>
      <c r="BC64" s="126"/>
      <c r="BD64" s="126"/>
      <c r="BE64" s="127"/>
      <c r="BF64" s="128"/>
      <c r="BG64" s="129"/>
      <c r="BH64" s="129"/>
      <c r="BI64" s="129"/>
      <c r="BJ64" s="129"/>
      <c r="BK64" s="129"/>
      <c r="BL64" s="130"/>
      <c r="BM64" s="128"/>
      <c r="BN64" s="129"/>
      <c r="BO64" s="129"/>
      <c r="BP64" s="129"/>
      <c r="BQ64" s="129"/>
      <c r="BR64" s="129"/>
      <c r="BS64" s="130"/>
      <c r="BT64" s="131"/>
      <c r="BU64" s="131"/>
      <c r="BV64" s="131"/>
      <c r="BW64" s="131"/>
      <c r="BX64" s="131"/>
      <c r="BY64" s="131"/>
      <c r="BZ64" s="131"/>
      <c r="CA64" s="131"/>
      <c r="CB64" s="131"/>
      <c r="CC64" s="131"/>
      <c r="CD64" s="131"/>
      <c r="CE64" s="131"/>
      <c r="CF64" s="131"/>
      <c r="CG64" s="131"/>
      <c r="CH64" s="131"/>
      <c r="CI64" s="131"/>
      <c r="CJ64" s="131"/>
      <c r="CK64" s="131"/>
      <c r="CL64" s="131"/>
      <c r="CM64" s="131"/>
      <c r="CN64" s="131"/>
      <c r="CO64" s="131"/>
      <c r="CP64" s="131"/>
      <c r="CQ64" s="131"/>
      <c r="CR64" s="131"/>
      <c r="CS64" s="131"/>
    </row>
    <row r="65" spans="1:103" ht="25.5" customHeight="1" x14ac:dyDescent="0.25">
      <c r="B65" s="113" t="s">
        <v>113</v>
      </c>
      <c r="C65" s="114"/>
      <c r="D65" s="114"/>
      <c r="E65" s="114"/>
      <c r="F65" s="114"/>
      <c r="G65" s="115"/>
      <c r="H65" s="91" t="s">
        <v>168</v>
      </c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3"/>
      <c r="AD65" s="116" t="s">
        <v>145</v>
      </c>
      <c r="AE65" s="117"/>
      <c r="AF65" s="117"/>
      <c r="AG65" s="117"/>
      <c r="AH65" s="117"/>
      <c r="AI65" s="117"/>
      <c r="AJ65" s="118"/>
      <c r="AK65" s="116" t="s">
        <v>145</v>
      </c>
      <c r="AL65" s="117"/>
      <c r="AM65" s="117"/>
      <c r="AN65" s="117"/>
      <c r="AO65" s="117"/>
      <c r="AP65" s="117"/>
      <c r="AQ65" s="118"/>
      <c r="AR65" s="116" t="s">
        <v>145</v>
      </c>
      <c r="AS65" s="117"/>
      <c r="AT65" s="117"/>
      <c r="AU65" s="117"/>
      <c r="AV65" s="117"/>
      <c r="AW65" s="117"/>
      <c r="AX65" s="118"/>
      <c r="AY65" s="116" t="s">
        <v>145</v>
      </c>
      <c r="AZ65" s="117"/>
      <c r="BA65" s="117"/>
      <c r="BB65" s="117"/>
      <c r="BC65" s="117"/>
      <c r="BD65" s="117"/>
      <c r="BE65" s="118"/>
      <c r="BF65" s="248">
        <f>BD31/AJ31</f>
        <v>1</v>
      </c>
      <c r="BG65" s="249"/>
      <c r="BH65" s="249"/>
      <c r="BI65" s="249"/>
      <c r="BJ65" s="249"/>
      <c r="BK65" s="249"/>
      <c r="BL65" s="250"/>
      <c r="BM65" s="248"/>
      <c r="BN65" s="249"/>
      <c r="BO65" s="249"/>
      <c r="BP65" s="249"/>
      <c r="BQ65" s="249"/>
      <c r="BR65" s="249"/>
      <c r="BS65" s="250"/>
      <c r="BT65" s="65"/>
      <c r="BU65" s="65"/>
      <c r="BV65" s="65"/>
      <c r="BW65" s="65"/>
      <c r="BX65" s="65"/>
      <c r="BY65" s="65"/>
      <c r="BZ65" s="65"/>
      <c r="CA65" s="65"/>
      <c r="CB65" s="65"/>
      <c r="CC65" s="65"/>
      <c r="CD65" s="65"/>
      <c r="CE65" s="65"/>
      <c r="CF65" s="65"/>
      <c r="CG65" s="65"/>
      <c r="CH65" s="65"/>
      <c r="CI65" s="65"/>
      <c r="CJ65" s="65"/>
      <c r="CK65" s="65"/>
      <c r="CL65" s="65"/>
      <c r="CM65" s="65"/>
      <c r="CN65" s="65"/>
      <c r="CO65" s="65"/>
      <c r="CP65" s="65"/>
      <c r="CQ65" s="65"/>
      <c r="CR65" s="65"/>
      <c r="CS65" s="65"/>
    </row>
    <row r="68" spans="1:103" s="18" customFormat="1" ht="35.25" customHeight="1" x14ac:dyDescent="0.25">
      <c r="A68" s="33" t="s">
        <v>93</v>
      </c>
      <c r="B68" s="108" t="s">
        <v>96</v>
      </c>
      <c r="C68" s="108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8"/>
      <c r="Z68" s="108"/>
      <c r="AA68" s="108"/>
      <c r="AB68" s="108"/>
      <c r="AC68" s="108"/>
      <c r="AD68" s="108"/>
      <c r="AE68" s="108"/>
      <c r="AF68" s="108"/>
      <c r="AG68" s="108"/>
      <c r="AH68" s="108"/>
      <c r="AI68" s="108"/>
      <c r="AJ68" s="108"/>
      <c r="AK68" s="108"/>
      <c r="AL68" s="108"/>
      <c r="AM68" s="108"/>
      <c r="AN68" s="108"/>
      <c r="AO68" s="108"/>
      <c r="AP68" s="108"/>
      <c r="AQ68" s="108"/>
      <c r="AR68" s="108"/>
      <c r="AS68" s="108"/>
      <c r="AT68" s="108"/>
      <c r="AU68" s="108"/>
      <c r="AV68" s="108"/>
      <c r="AW68" s="108"/>
      <c r="AX68" s="108"/>
      <c r="AY68" s="108"/>
      <c r="AZ68" s="108"/>
      <c r="BA68" s="108"/>
      <c r="BB68" s="108"/>
      <c r="BC68" s="108"/>
      <c r="BD68" s="108"/>
      <c r="BE68" s="108"/>
      <c r="BF68" s="108"/>
      <c r="BG68" s="108"/>
      <c r="BH68" s="108"/>
      <c r="BI68" s="108"/>
      <c r="BJ68" s="108"/>
      <c r="BK68" s="108"/>
      <c r="BL68" s="108"/>
      <c r="BM68" s="108"/>
      <c r="BN68" s="108"/>
      <c r="BO68" s="108"/>
      <c r="BP68" s="108"/>
      <c r="BQ68" s="108"/>
      <c r="BR68" s="108"/>
      <c r="BS68" s="108"/>
      <c r="BT68" s="108"/>
      <c r="BU68" s="108"/>
      <c r="BV68" s="108"/>
      <c r="BW68" s="108"/>
      <c r="BX68" s="108"/>
      <c r="BY68" s="108"/>
      <c r="BZ68" s="108"/>
      <c r="CA68" s="108"/>
      <c r="CB68" s="108"/>
      <c r="CC68" s="108"/>
      <c r="CD68" s="108"/>
      <c r="CE68" s="108"/>
      <c r="CF68" s="108"/>
      <c r="CG68" s="108"/>
      <c r="CH68" s="108"/>
      <c r="CI68" s="108"/>
      <c r="CJ68" s="108"/>
      <c r="CK68" s="108"/>
      <c r="CL68" s="108"/>
      <c r="CM68" s="108"/>
      <c r="CN68" s="108"/>
      <c r="CO68" s="108"/>
      <c r="CP68" s="108"/>
      <c r="CQ68" s="108"/>
      <c r="CR68" s="108"/>
      <c r="CS68" s="108"/>
      <c r="CT68" s="108"/>
      <c r="CU68" s="108"/>
    </row>
    <row r="69" spans="1:103" ht="54" customHeight="1" x14ac:dyDescent="0.25">
      <c r="A69" s="15" t="s">
        <v>94</v>
      </c>
      <c r="B69" s="109" t="s">
        <v>97</v>
      </c>
      <c r="C69" s="109"/>
      <c r="D69" s="109"/>
      <c r="E69" s="109"/>
      <c r="F69" s="109"/>
      <c r="G69" s="109"/>
      <c r="H69" s="109"/>
      <c r="I69" s="109"/>
      <c r="J69" s="109"/>
      <c r="K69" s="109"/>
      <c r="L69" s="109"/>
      <c r="M69" s="109"/>
      <c r="N69" s="109"/>
      <c r="O69" s="109"/>
      <c r="P69" s="109"/>
      <c r="Q69" s="109"/>
      <c r="R69" s="109"/>
      <c r="S69" s="109"/>
      <c r="T69" s="109"/>
      <c r="U69" s="109"/>
      <c r="V69" s="109"/>
      <c r="W69" s="109"/>
      <c r="X69" s="109"/>
      <c r="Y69" s="109"/>
      <c r="Z69" s="109"/>
      <c r="AA69" s="109"/>
      <c r="AB69" s="109"/>
      <c r="AC69" s="109"/>
      <c r="AD69" s="109"/>
      <c r="AE69" s="109"/>
      <c r="AF69" s="109"/>
      <c r="AG69" s="109"/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  <c r="BI69" s="109"/>
      <c r="BJ69" s="109"/>
      <c r="BK69" s="109"/>
      <c r="BL69" s="109"/>
      <c r="BM69" s="109"/>
      <c r="BN69" s="109"/>
      <c r="BO69" s="109"/>
      <c r="BP69" s="109"/>
      <c r="BQ69" s="109"/>
      <c r="BR69" s="109"/>
      <c r="BS69" s="109"/>
      <c r="BT69" s="109"/>
      <c r="BU69" s="109"/>
      <c r="BV69" s="109"/>
      <c r="BW69" s="109"/>
      <c r="BX69" s="109"/>
      <c r="BY69" s="109"/>
      <c r="BZ69" s="109"/>
      <c r="CA69" s="109"/>
      <c r="CB69" s="109"/>
      <c r="CC69" s="109"/>
      <c r="CD69" s="109"/>
      <c r="CE69" s="109"/>
      <c r="CF69" s="109"/>
      <c r="CG69" s="109"/>
      <c r="CH69" s="109"/>
      <c r="CI69" s="109"/>
      <c r="CJ69" s="109"/>
      <c r="CK69" s="109"/>
      <c r="CL69" s="109"/>
      <c r="CM69" s="109"/>
      <c r="CN69" s="109"/>
      <c r="CO69" s="109"/>
      <c r="CP69" s="109"/>
      <c r="CQ69" s="109"/>
      <c r="CR69" s="109"/>
      <c r="CS69" s="109"/>
    </row>
    <row r="70" spans="1:103" s="17" customFormat="1" x14ac:dyDescent="0.25">
      <c r="A70" s="16"/>
      <c r="B70" s="34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</row>
    <row r="103" spans="1:99" ht="42" customHeight="1" x14ac:dyDescent="0.25"/>
    <row r="104" spans="1:99" s="18" customFormat="1" ht="35.25" customHeight="1" thickBot="1" x14ac:dyDescent="0.3">
      <c r="A104" s="33" t="s">
        <v>95</v>
      </c>
      <c r="B104" s="108" t="s">
        <v>98</v>
      </c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  <c r="W104" s="108"/>
      <c r="X104" s="108"/>
      <c r="Y104" s="108"/>
      <c r="Z104" s="108"/>
      <c r="AA104" s="108"/>
      <c r="AB104" s="108"/>
      <c r="AC104" s="108"/>
      <c r="AD104" s="108"/>
      <c r="AE104" s="108"/>
      <c r="AF104" s="108"/>
      <c r="AG104" s="108"/>
      <c r="AH104" s="108"/>
      <c r="AI104" s="108"/>
      <c r="AJ104" s="108"/>
      <c r="AK104" s="108"/>
      <c r="AL104" s="108"/>
      <c r="AM104" s="108"/>
      <c r="AN104" s="108"/>
      <c r="AO104" s="108"/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  <c r="BH104" s="108"/>
      <c r="BI104" s="108"/>
      <c r="BJ104" s="108"/>
      <c r="BK104" s="108"/>
      <c r="BL104" s="108"/>
      <c r="BM104" s="108"/>
      <c r="BN104" s="108"/>
      <c r="BO104" s="108"/>
      <c r="BP104" s="108"/>
      <c r="BQ104" s="108"/>
      <c r="BR104" s="108"/>
      <c r="BS104" s="108"/>
      <c r="BT104" s="108"/>
      <c r="BU104" s="108"/>
      <c r="BV104" s="108"/>
      <c r="BW104" s="108"/>
      <c r="BX104" s="108"/>
      <c r="BY104" s="108"/>
      <c r="BZ104" s="108"/>
      <c r="CA104" s="108"/>
      <c r="CB104" s="108"/>
      <c r="CC104" s="108"/>
      <c r="CD104" s="108"/>
      <c r="CE104" s="108"/>
      <c r="CF104" s="108"/>
      <c r="CG104" s="108"/>
      <c r="CH104" s="108"/>
      <c r="CI104" s="108"/>
      <c r="CJ104" s="108"/>
      <c r="CK104" s="108"/>
      <c r="CL104" s="108"/>
      <c r="CM104" s="108"/>
      <c r="CN104" s="108"/>
      <c r="CO104" s="108"/>
      <c r="CP104" s="108"/>
      <c r="CQ104" s="108"/>
      <c r="CR104" s="108"/>
      <c r="CS104" s="108"/>
      <c r="CT104" s="108"/>
      <c r="CU104" s="108"/>
    </row>
    <row r="105" spans="1:99" ht="35.25" customHeight="1" x14ac:dyDescent="0.25">
      <c r="B105" s="99" t="s">
        <v>252</v>
      </c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0"/>
      <c r="Z105" s="100"/>
      <c r="AA105" s="100"/>
      <c r="AB105" s="100"/>
      <c r="AC105" s="100"/>
      <c r="AD105" s="100"/>
      <c r="AE105" s="100"/>
      <c r="AF105" s="100"/>
      <c r="AG105" s="100"/>
      <c r="AH105" s="100"/>
      <c r="AI105" s="100"/>
      <c r="AJ105" s="100"/>
      <c r="AK105" s="100"/>
      <c r="AL105" s="100"/>
      <c r="AM105" s="100"/>
      <c r="AN105" s="100"/>
      <c r="AO105" s="100"/>
      <c r="AP105" s="100"/>
      <c r="AQ105" s="100"/>
      <c r="AR105" s="100"/>
      <c r="AS105" s="100"/>
      <c r="AT105" s="100"/>
      <c r="AU105" s="100"/>
      <c r="AV105" s="100"/>
      <c r="AW105" s="100"/>
      <c r="AX105" s="100"/>
      <c r="AY105" s="100"/>
      <c r="AZ105" s="100"/>
      <c r="BA105" s="100"/>
      <c r="BB105" s="100"/>
      <c r="BC105" s="100"/>
      <c r="BD105" s="100"/>
      <c r="BE105" s="100"/>
      <c r="BF105" s="100"/>
      <c r="BG105" s="100"/>
      <c r="BH105" s="100"/>
      <c r="BI105" s="100"/>
      <c r="BJ105" s="100"/>
      <c r="BK105" s="100"/>
      <c r="BL105" s="100"/>
      <c r="BM105" s="100"/>
      <c r="BN105" s="100"/>
      <c r="BO105" s="100"/>
      <c r="BP105" s="100"/>
      <c r="BQ105" s="100"/>
      <c r="BR105" s="100"/>
      <c r="BS105" s="100"/>
      <c r="BT105" s="100"/>
      <c r="BU105" s="100"/>
      <c r="BV105" s="100"/>
      <c r="BW105" s="100"/>
      <c r="BX105" s="100"/>
      <c r="BY105" s="100"/>
      <c r="BZ105" s="100"/>
      <c r="CA105" s="100"/>
      <c r="CB105" s="100"/>
      <c r="CC105" s="100"/>
      <c r="CD105" s="100"/>
      <c r="CE105" s="100"/>
      <c r="CF105" s="100"/>
      <c r="CG105" s="100"/>
      <c r="CH105" s="100"/>
      <c r="CI105" s="100"/>
      <c r="CJ105" s="100"/>
      <c r="CK105" s="100"/>
      <c r="CL105" s="100"/>
      <c r="CM105" s="100"/>
      <c r="CN105" s="100"/>
      <c r="CO105" s="100"/>
      <c r="CP105" s="100"/>
      <c r="CQ105" s="100"/>
      <c r="CR105" s="100"/>
      <c r="CS105" s="100"/>
      <c r="CT105" s="100"/>
      <c r="CU105" s="101"/>
    </row>
    <row r="106" spans="1:99" ht="35.25" customHeight="1" x14ac:dyDescent="0.25">
      <c r="B106" s="102"/>
      <c r="C106" s="103"/>
      <c r="D106" s="103"/>
      <c r="E106" s="103"/>
      <c r="F106" s="103"/>
      <c r="G106" s="103"/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103"/>
      <c r="AO106" s="103"/>
      <c r="AP106" s="103"/>
      <c r="AQ106" s="103"/>
      <c r="AR106" s="103"/>
      <c r="AS106" s="103"/>
      <c r="AT106" s="103"/>
      <c r="AU106" s="103"/>
      <c r="AV106" s="103"/>
      <c r="AW106" s="103"/>
      <c r="AX106" s="103"/>
      <c r="AY106" s="103"/>
      <c r="AZ106" s="103"/>
      <c r="BA106" s="103"/>
      <c r="BB106" s="103"/>
      <c r="BC106" s="103"/>
      <c r="BD106" s="103"/>
      <c r="BE106" s="103"/>
      <c r="BF106" s="103"/>
      <c r="BG106" s="103"/>
      <c r="BH106" s="103"/>
      <c r="BI106" s="103"/>
      <c r="BJ106" s="103"/>
      <c r="BK106" s="103"/>
      <c r="BL106" s="103"/>
      <c r="BM106" s="103"/>
      <c r="BN106" s="103"/>
      <c r="BO106" s="103"/>
      <c r="BP106" s="103"/>
      <c r="BQ106" s="103"/>
      <c r="BR106" s="103"/>
      <c r="BS106" s="103"/>
      <c r="BT106" s="103"/>
      <c r="BU106" s="103"/>
      <c r="BV106" s="103"/>
      <c r="BW106" s="103"/>
      <c r="BX106" s="103"/>
      <c r="BY106" s="103"/>
      <c r="BZ106" s="103"/>
      <c r="CA106" s="103"/>
      <c r="CB106" s="103"/>
      <c r="CC106" s="103"/>
      <c r="CD106" s="103"/>
      <c r="CE106" s="103"/>
      <c r="CF106" s="103"/>
      <c r="CG106" s="103"/>
      <c r="CH106" s="103"/>
      <c r="CI106" s="103"/>
      <c r="CJ106" s="103"/>
      <c r="CK106" s="103"/>
      <c r="CL106" s="103"/>
      <c r="CM106" s="103"/>
      <c r="CN106" s="103"/>
      <c r="CO106" s="103"/>
      <c r="CP106" s="103"/>
      <c r="CQ106" s="103"/>
      <c r="CR106" s="103"/>
      <c r="CS106" s="103"/>
      <c r="CT106" s="103"/>
      <c r="CU106" s="104"/>
    </row>
    <row r="107" spans="1:99" ht="37.5" customHeight="1" thickBot="1" x14ac:dyDescent="0.3">
      <c r="B107" s="105"/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  <c r="AT107" s="106"/>
      <c r="AU107" s="106"/>
      <c r="AV107" s="106"/>
      <c r="AW107" s="106"/>
      <c r="AX107" s="106"/>
      <c r="AY107" s="106"/>
      <c r="AZ107" s="106"/>
      <c r="BA107" s="106"/>
      <c r="BB107" s="106"/>
      <c r="BC107" s="106"/>
      <c r="BD107" s="106"/>
      <c r="BE107" s="106"/>
      <c r="BF107" s="106"/>
      <c r="BG107" s="106"/>
      <c r="BH107" s="106"/>
      <c r="BI107" s="106"/>
      <c r="BJ107" s="106"/>
      <c r="BK107" s="106"/>
      <c r="BL107" s="106"/>
      <c r="BM107" s="106"/>
      <c r="BN107" s="106"/>
      <c r="BO107" s="106"/>
      <c r="BP107" s="106"/>
      <c r="BQ107" s="106"/>
      <c r="BR107" s="106"/>
      <c r="BS107" s="106"/>
      <c r="BT107" s="106"/>
      <c r="BU107" s="106"/>
      <c r="BV107" s="106"/>
      <c r="BW107" s="106"/>
      <c r="BX107" s="106"/>
      <c r="BY107" s="106"/>
      <c r="BZ107" s="106"/>
      <c r="CA107" s="106"/>
      <c r="CB107" s="106"/>
      <c r="CC107" s="106"/>
      <c r="CD107" s="106"/>
      <c r="CE107" s="106"/>
      <c r="CF107" s="106"/>
      <c r="CG107" s="106"/>
      <c r="CH107" s="106"/>
      <c r="CI107" s="106"/>
      <c r="CJ107" s="106"/>
      <c r="CK107" s="106"/>
      <c r="CL107" s="106"/>
      <c r="CM107" s="106"/>
      <c r="CN107" s="106"/>
      <c r="CO107" s="106"/>
      <c r="CP107" s="106"/>
      <c r="CQ107" s="106"/>
      <c r="CR107" s="106"/>
      <c r="CS107" s="106"/>
      <c r="CT107" s="106"/>
      <c r="CU107" s="107"/>
    </row>
  </sheetData>
  <mergeCells count="229">
    <mergeCell ref="Z46:AD46"/>
    <mergeCell ref="AE46:AI46"/>
    <mergeCell ref="Z47:AD47"/>
    <mergeCell ref="AE47:AI47"/>
    <mergeCell ref="B41:AS41"/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3:BL23"/>
    <mergeCell ref="B23:F23"/>
    <mergeCell ref="G23:AC23"/>
    <mergeCell ref="AD23:AJ23"/>
    <mergeCell ref="AK23:AQ23"/>
    <mergeCell ref="AR23:AX23"/>
    <mergeCell ref="AY23:BE23"/>
    <mergeCell ref="B27:F29"/>
    <mergeCell ref="G27:Y29"/>
    <mergeCell ref="Z27:BM27"/>
    <mergeCell ref="BN27:CQ28"/>
    <mergeCell ref="Z28:AS28"/>
    <mergeCell ref="AT28:BM28"/>
    <mergeCell ref="Z29:AI29"/>
    <mergeCell ref="AJ29:AS29"/>
    <mergeCell ref="B24:AC24"/>
    <mergeCell ref="AD24:AQ24"/>
    <mergeCell ref="AR24:AX24"/>
    <mergeCell ref="AY24:BE24"/>
    <mergeCell ref="BF24:BL24"/>
    <mergeCell ref="BX30:CG30"/>
    <mergeCell ref="CH30:CQ30"/>
    <mergeCell ref="B31:F31"/>
    <mergeCell ref="G31:Y31"/>
    <mergeCell ref="Z31:AI31"/>
    <mergeCell ref="AJ31:AS31"/>
    <mergeCell ref="AT31:BC31"/>
    <mergeCell ref="BD31:BM31"/>
    <mergeCell ref="AT29:BC29"/>
    <mergeCell ref="BD29:BM29"/>
    <mergeCell ref="BN29:BW29"/>
    <mergeCell ref="BX29:CG29"/>
    <mergeCell ref="CH29:CQ29"/>
    <mergeCell ref="B30:F30"/>
    <mergeCell ref="G30:Y30"/>
    <mergeCell ref="Z30:AI30"/>
    <mergeCell ref="AJ30:AS30"/>
    <mergeCell ref="AT30:BC30"/>
    <mergeCell ref="BX31:CG33"/>
    <mergeCell ref="CH31:CQ33"/>
    <mergeCell ref="B32:F32"/>
    <mergeCell ref="G32:Y32"/>
    <mergeCell ref="Z32:AI32"/>
    <mergeCell ref="AJ32:AS32"/>
    <mergeCell ref="AT32:BC32"/>
    <mergeCell ref="BD32:BM32"/>
    <mergeCell ref="B33:F33"/>
    <mergeCell ref="BD30:BM30"/>
    <mergeCell ref="BN30:BW30"/>
    <mergeCell ref="G33:Y33"/>
    <mergeCell ref="Z33:AI33"/>
    <mergeCell ref="AJ33:AS33"/>
    <mergeCell ref="AT33:BC33"/>
    <mergeCell ref="BD33:BM33"/>
    <mergeCell ref="BN31:BW33"/>
    <mergeCell ref="B36:CU36"/>
    <mergeCell ref="U43:Y43"/>
    <mergeCell ref="B42:J43"/>
    <mergeCell ref="K42:O43"/>
    <mergeCell ref="P42:Y42"/>
    <mergeCell ref="AJ42:AS42"/>
    <mergeCell ref="P43:T43"/>
    <mergeCell ref="AJ43:AN43"/>
    <mergeCell ref="AO43:AS43"/>
    <mergeCell ref="Z42:AI42"/>
    <mergeCell ref="Z43:AD43"/>
    <mergeCell ref="AE43:AI43"/>
    <mergeCell ref="AJ44:AN44"/>
    <mergeCell ref="AO44:AS44"/>
    <mergeCell ref="B45:J45"/>
    <mergeCell ref="K45:O45"/>
    <mergeCell ref="P45:T45"/>
    <mergeCell ref="U45:Y45"/>
    <mergeCell ref="AO45:AS45"/>
    <mergeCell ref="AJ45:AN45"/>
    <mergeCell ref="B44:J44"/>
    <mergeCell ref="K44:O44"/>
    <mergeCell ref="Z44:AD44"/>
    <mergeCell ref="AE44:AI44"/>
    <mergeCell ref="Z45:AD45"/>
    <mergeCell ref="AE45:AI45"/>
    <mergeCell ref="K46:O46"/>
    <mergeCell ref="P46:T46"/>
    <mergeCell ref="U46:Y46"/>
    <mergeCell ref="P44:T44"/>
    <mergeCell ref="U44:Y44"/>
    <mergeCell ref="AD56:AQ56"/>
    <mergeCell ref="AR56:BE56"/>
    <mergeCell ref="AD57:AJ57"/>
    <mergeCell ref="AK57:AQ57"/>
    <mergeCell ref="AR57:AX57"/>
    <mergeCell ref="AY57:BE57"/>
    <mergeCell ref="AJ47:AN47"/>
    <mergeCell ref="AO47:AS47"/>
    <mergeCell ref="B51:CU51"/>
    <mergeCell ref="B52:CU52"/>
    <mergeCell ref="B55:G57"/>
    <mergeCell ref="H55:AC57"/>
    <mergeCell ref="AD55:BE55"/>
    <mergeCell ref="BF55:BL57"/>
    <mergeCell ref="BM55:BS57"/>
    <mergeCell ref="B47:J47"/>
    <mergeCell ref="AJ46:AN46"/>
    <mergeCell ref="AO46:AS46"/>
    <mergeCell ref="K47:O47"/>
    <mergeCell ref="B59:G59"/>
    <mergeCell ref="H59:AC59"/>
    <mergeCell ref="AD59:AJ59"/>
    <mergeCell ref="AK59:AQ59"/>
    <mergeCell ref="AR59:AX59"/>
    <mergeCell ref="AY59:BE59"/>
    <mergeCell ref="B58:G58"/>
    <mergeCell ref="H58:AC58"/>
    <mergeCell ref="AD58:AJ58"/>
    <mergeCell ref="AK58:AQ58"/>
    <mergeCell ref="AR58:AX58"/>
    <mergeCell ref="AY58:BE58"/>
    <mergeCell ref="B64:G64"/>
    <mergeCell ref="H64:AC64"/>
    <mergeCell ref="AD64:AJ64"/>
    <mergeCell ref="CG60:CS60"/>
    <mergeCell ref="B61:G61"/>
    <mergeCell ref="H61:AC61"/>
    <mergeCell ref="AD61:AJ61"/>
    <mergeCell ref="AK61:AQ61"/>
    <mergeCell ref="AR61:AX61"/>
    <mergeCell ref="AY61:BE61"/>
    <mergeCell ref="BF61:BL61"/>
    <mergeCell ref="BM61:BS61"/>
    <mergeCell ref="BT61:CF61"/>
    <mergeCell ref="CG61:CS61"/>
    <mergeCell ref="B60:G60"/>
    <mergeCell ref="H60:AC60"/>
    <mergeCell ref="AD60:AJ60"/>
    <mergeCell ref="AK60:AQ60"/>
    <mergeCell ref="AR60:AX60"/>
    <mergeCell ref="AY60:BE60"/>
    <mergeCell ref="BF60:BL60"/>
    <mergeCell ref="BM60:BS60"/>
    <mergeCell ref="BT60:CF60"/>
    <mergeCell ref="B62:G62"/>
    <mergeCell ref="H62:AC62"/>
    <mergeCell ref="AD62:AJ62"/>
    <mergeCell ref="AK62:AQ62"/>
    <mergeCell ref="AR62:AX62"/>
    <mergeCell ref="AY62:BE62"/>
    <mergeCell ref="BF62:BL62"/>
    <mergeCell ref="BM62:BS62"/>
    <mergeCell ref="BT62:CF62"/>
    <mergeCell ref="B63:G63"/>
    <mergeCell ref="H63:AC63"/>
    <mergeCell ref="AD63:AJ63"/>
    <mergeCell ref="AK63:AQ63"/>
    <mergeCell ref="AR63:AX63"/>
    <mergeCell ref="AY63:BE63"/>
    <mergeCell ref="BF63:BL63"/>
    <mergeCell ref="BM63:BS63"/>
    <mergeCell ref="BT63:CF63"/>
    <mergeCell ref="BM58:BS58"/>
    <mergeCell ref="BT58:CF58"/>
    <mergeCell ref="BT55:CF57"/>
    <mergeCell ref="CG64:CS64"/>
    <mergeCell ref="CG62:CS62"/>
    <mergeCell ref="CG63:CS63"/>
    <mergeCell ref="CG58:CS58"/>
    <mergeCell ref="BF59:BL59"/>
    <mergeCell ref="BM59:BS59"/>
    <mergeCell ref="BT59:CF59"/>
    <mergeCell ref="CG59:CS59"/>
    <mergeCell ref="CG55:CS57"/>
    <mergeCell ref="P47:T47"/>
    <mergeCell ref="U47:Y47"/>
    <mergeCell ref="B46:J46"/>
    <mergeCell ref="B104:CU104"/>
    <mergeCell ref="B105:CU107"/>
    <mergeCell ref="B68:CU68"/>
    <mergeCell ref="B69:CS69"/>
    <mergeCell ref="BF65:BL65"/>
    <mergeCell ref="BM65:BS65"/>
    <mergeCell ref="BT65:CF65"/>
    <mergeCell ref="CG65:CS65"/>
    <mergeCell ref="BF64:BL64"/>
    <mergeCell ref="B65:G65"/>
    <mergeCell ref="H65:AC65"/>
    <mergeCell ref="AD65:AJ65"/>
    <mergeCell ref="AK65:AQ65"/>
    <mergeCell ref="AR65:AX65"/>
    <mergeCell ref="AY65:BE65"/>
    <mergeCell ref="AK64:AQ64"/>
    <mergeCell ref="AR64:AX64"/>
    <mergeCell ref="AY64:BE64"/>
    <mergeCell ref="BM64:BS64"/>
    <mergeCell ref="BT64:CF64"/>
    <mergeCell ref="BF58:BL58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13"/>
  <sheetViews>
    <sheetView topLeftCell="A31" workbookViewId="0">
      <selection activeCell="U50" sqref="U50:Y50"/>
    </sheetView>
  </sheetViews>
  <sheetFormatPr defaultColWidth="1.7109375" defaultRowHeight="15" x14ac:dyDescent="0.25"/>
  <cols>
    <col min="1" max="1" width="6.42578125" style="16" customWidth="1"/>
    <col min="2" max="4" width="1.7109375" style="17"/>
    <col min="5" max="9" width="1.7109375" style="3"/>
    <col min="10" max="15" width="2.42578125" style="3" customWidth="1"/>
    <col min="16" max="35" width="1.7109375" style="3"/>
    <col min="36" max="36" width="1.7109375" style="3" customWidth="1"/>
    <col min="37" max="56" width="1.7109375" style="3"/>
    <col min="57" max="57" width="1.7109375" style="3" customWidth="1"/>
    <col min="58" max="79" width="1.7109375" style="3"/>
    <col min="80" max="80" width="1.85546875" style="3" customWidth="1"/>
    <col min="81" max="103" width="1.7109375" style="3"/>
    <col min="104" max="104" width="3.28515625" style="3" bestFit="1" customWidth="1"/>
    <col min="105" max="123" width="1.7109375" style="3"/>
    <col min="124" max="124" width="5.140625" style="3" bestFit="1" customWidth="1"/>
    <col min="125" max="16384" width="1.7109375" style="3"/>
  </cols>
  <sheetData>
    <row r="1" spans="1:58" s="8" customFormat="1" ht="20.25" x14ac:dyDescent="0.3">
      <c r="A1" s="194" t="s">
        <v>0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4"/>
      <c r="AH1" s="194"/>
      <c r="AI1" s="194"/>
      <c r="AJ1" s="194"/>
      <c r="AK1" s="194"/>
      <c r="AL1" s="194"/>
      <c r="AM1" s="194"/>
      <c r="AN1" s="194"/>
      <c r="AO1" s="194"/>
      <c r="AP1" s="194"/>
      <c r="AQ1" s="194"/>
      <c r="AR1" s="194"/>
      <c r="AS1" s="194"/>
      <c r="AT1" s="194"/>
      <c r="AU1" s="194"/>
      <c r="AV1" s="194"/>
      <c r="AW1" s="194"/>
      <c r="AX1" s="194"/>
      <c r="AY1" s="194"/>
      <c r="AZ1" s="194"/>
      <c r="BA1" s="194"/>
      <c r="BB1" s="194"/>
      <c r="BC1" s="194"/>
      <c r="BD1" s="194"/>
      <c r="BE1" s="194"/>
      <c r="BF1" s="194"/>
    </row>
    <row r="3" spans="1:58" s="12" customFormat="1" ht="15.75" x14ac:dyDescent="0.25">
      <c r="A3" s="9" t="s">
        <v>1</v>
      </c>
      <c r="B3" s="10" t="s">
        <v>2</v>
      </c>
      <c r="C3" s="10"/>
      <c r="D3" s="11"/>
    </row>
    <row r="4" spans="1:58" ht="63" customHeight="1" x14ac:dyDescent="0.25">
      <c r="A4" s="13" t="s">
        <v>3</v>
      </c>
      <c r="B4" s="195" t="s">
        <v>4</v>
      </c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  <c r="Y4" s="195"/>
      <c r="Z4" s="195" t="s">
        <v>189</v>
      </c>
      <c r="AA4" s="195"/>
      <c r="AB4" s="195"/>
      <c r="AC4" s="195"/>
      <c r="AD4" s="195"/>
      <c r="AE4" s="195"/>
      <c r="AF4" s="195"/>
      <c r="AG4" s="195"/>
      <c r="AH4" s="195"/>
      <c r="AI4" s="195"/>
      <c r="AJ4" s="195"/>
      <c r="AK4" s="195"/>
      <c r="AL4" s="195"/>
      <c r="AM4" s="195"/>
      <c r="AN4" s="195"/>
      <c r="AO4" s="195"/>
      <c r="AP4" s="195"/>
      <c r="AQ4" s="195"/>
      <c r="AR4" s="195"/>
      <c r="AS4" s="195"/>
      <c r="AT4" s="195"/>
      <c r="AU4" s="195"/>
      <c r="AV4" s="195"/>
      <c r="AW4" s="195"/>
      <c r="AX4" s="195"/>
      <c r="AY4" s="195"/>
      <c r="AZ4" s="195"/>
      <c r="BA4" s="195"/>
      <c r="BB4" s="195"/>
      <c r="BC4" s="195"/>
      <c r="BD4" s="195"/>
      <c r="BE4" s="195"/>
      <c r="BF4" s="195"/>
    </row>
    <row r="5" spans="1:58" ht="21.75" customHeight="1" x14ac:dyDescent="0.25">
      <c r="A5" s="13" t="s">
        <v>5</v>
      </c>
      <c r="B5" s="196" t="s">
        <v>6</v>
      </c>
      <c r="C5" s="196"/>
      <c r="D5" s="196"/>
      <c r="E5" s="196"/>
      <c r="F5" s="196"/>
      <c r="G5" s="196"/>
      <c r="H5" s="196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5" t="s">
        <v>186</v>
      </c>
      <c r="AA5" s="195"/>
      <c r="AB5" s="195"/>
      <c r="AC5" s="195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95"/>
      <c r="AS5" s="195"/>
      <c r="AT5" s="195"/>
      <c r="AU5" s="195"/>
      <c r="AV5" s="195"/>
      <c r="AW5" s="195"/>
      <c r="AX5" s="195"/>
      <c r="AY5" s="195"/>
      <c r="AZ5" s="195"/>
      <c r="BA5" s="195"/>
      <c r="BB5" s="195"/>
      <c r="BC5" s="195"/>
      <c r="BD5" s="195"/>
      <c r="BE5" s="195"/>
      <c r="BF5" s="195"/>
    </row>
    <row r="6" spans="1:58" ht="30" customHeight="1" x14ac:dyDescent="0.25">
      <c r="A6" s="13" t="s">
        <v>7</v>
      </c>
      <c r="B6" s="192" t="s">
        <v>9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3" t="s">
        <v>190</v>
      </c>
      <c r="AA6" s="193"/>
      <c r="AB6" s="193"/>
      <c r="AC6" s="193"/>
      <c r="AD6" s="193"/>
      <c r="AE6" s="193"/>
      <c r="AF6" s="193"/>
      <c r="AG6" s="193"/>
      <c r="AH6" s="193"/>
      <c r="AI6" s="193"/>
      <c r="AJ6" s="193"/>
      <c r="AK6" s="193"/>
      <c r="AL6" s="193"/>
      <c r="AM6" s="193"/>
      <c r="AN6" s="193"/>
      <c r="AO6" s="193"/>
      <c r="AP6" s="193"/>
      <c r="AQ6" s="193"/>
      <c r="AR6" s="193"/>
      <c r="AS6" s="193"/>
      <c r="AT6" s="193"/>
      <c r="AU6" s="193"/>
      <c r="AV6" s="193"/>
      <c r="AW6" s="193"/>
      <c r="AX6" s="193"/>
      <c r="AY6" s="193"/>
      <c r="AZ6" s="193"/>
      <c r="BA6" s="193"/>
      <c r="BB6" s="193"/>
      <c r="BC6" s="193"/>
      <c r="BD6" s="193"/>
      <c r="BE6" s="193"/>
      <c r="BF6" s="193"/>
    </row>
    <row r="7" spans="1:58" ht="32.25" customHeight="1" x14ac:dyDescent="0.25">
      <c r="A7" s="13" t="s">
        <v>8</v>
      </c>
      <c r="B7" s="192" t="s">
        <v>11</v>
      </c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3" t="str">
        <f>Z6</f>
        <v>г. Нижневартовск, Ханты-Мансийский автономный округ-Югра</v>
      </c>
      <c r="AA7" s="193"/>
      <c r="AB7" s="193"/>
      <c r="AC7" s="193"/>
      <c r="AD7" s="193"/>
      <c r="AE7" s="193"/>
      <c r="AF7" s="193"/>
      <c r="AG7" s="193"/>
      <c r="AH7" s="193"/>
      <c r="AI7" s="193"/>
      <c r="AJ7" s="193"/>
      <c r="AK7" s="193"/>
      <c r="AL7" s="193"/>
      <c r="AM7" s="193"/>
      <c r="AN7" s="193"/>
      <c r="AO7" s="193"/>
      <c r="AP7" s="193"/>
      <c r="AQ7" s="193"/>
      <c r="AR7" s="193"/>
      <c r="AS7" s="193"/>
      <c r="AT7" s="193"/>
      <c r="AU7" s="193"/>
      <c r="AV7" s="193"/>
      <c r="AW7" s="193"/>
      <c r="AX7" s="193"/>
      <c r="AY7" s="193"/>
      <c r="AZ7" s="193"/>
      <c r="BA7" s="193"/>
      <c r="BB7" s="193"/>
      <c r="BC7" s="193"/>
      <c r="BD7" s="193"/>
      <c r="BE7" s="193"/>
      <c r="BF7" s="193"/>
    </row>
    <row r="8" spans="1:58" ht="109.5" customHeight="1" x14ac:dyDescent="0.25">
      <c r="A8" s="13" t="s">
        <v>10</v>
      </c>
      <c r="B8" s="192" t="s">
        <v>181</v>
      </c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3" t="s">
        <v>182</v>
      </c>
      <c r="AA8" s="193"/>
      <c r="AB8" s="193"/>
      <c r="AC8" s="193"/>
      <c r="AD8" s="193"/>
      <c r="AE8" s="193"/>
      <c r="AF8" s="193"/>
      <c r="AG8" s="193"/>
      <c r="AH8" s="193"/>
      <c r="AI8" s="193"/>
      <c r="AJ8" s="193"/>
      <c r="AK8" s="193"/>
      <c r="AL8" s="193"/>
      <c r="AM8" s="193"/>
      <c r="AN8" s="193"/>
      <c r="AO8" s="193"/>
      <c r="AP8" s="193"/>
      <c r="AQ8" s="193"/>
      <c r="AR8" s="193"/>
      <c r="AS8" s="193"/>
      <c r="AT8" s="193"/>
      <c r="AU8" s="193"/>
      <c r="AV8" s="193"/>
      <c r="AW8" s="193"/>
      <c r="AX8" s="193"/>
      <c r="AY8" s="193"/>
      <c r="AZ8" s="193"/>
      <c r="BA8" s="193"/>
      <c r="BB8" s="193"/>
      <c r="BC8" s="193"/>
      <c r="BD8" s="193"/>
      <c r="BE8" s="193"/>
      <c r="BF8" s="193"/>
    </row>
    <row r="10" spans="1:58" s="12" customFormat="1" ht="15.75" x14ac:dyDescent="0.25">
      <c r="A10" s="9" t="s">
        <v>12</v>
      </c>
      <c r="B10" s="14" t="s">
        <v>13</v>
      </c>
      <c r="C10" s="14"/>
      <c r="D10" s="11"/>
    </row>
    <row r="11" spans="1:58" ht="246" customHeight="1" x14ac:dyDescent="0.25">
      <c r="A11" s="15" t="s">
        <v>14</v>
      </c>
      <c r="B11" s="192" t="s">
        <v>15</v>
      </c>
      <c r="C11" s="192"/>
      <c r="D11" s="192"/>
      <c r="E11" s="192"/>
      <c r="F11" s="192"/>
      <c r="G11" s="192"/>
      <c r="H11" s="192"/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 t="s">
        <v>99</v>
      </c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</row>
    <row r="12" spans="1:58" ht="165" customHeight="1" x14ac:dyDescent="0.25">
      <c r="A12" s="15" t="s">
        <v>16</v>
      </c>
      <c r="B12" s="192" t="s">
        <v>17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 t="s">
        <v>200</v>
      </c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  <c r="AU12" s="192"/>
      <c r="AV12" s="192"/>
      <c r="AW12" s="192"/>
      <c r="AX12" s="192"/>
      <c r="AY12" s="192"/>
      <c r="AZ12" s="192"/>
      <c r="BA12" s="192"/>
      <c r="BB12" s="192"/>
      <c r="BC12" s="192"/>
      <c r="BD12" s="192"/>
      <c r="BE12" s="192"/>
      <c r="BF12" s="192"/>
    </row>
    <row r="13" spans="1:58" ht="15" customHeight="1" x14ac:dyDescent="0.25">
      <c r="A13" s="15" t="s">
        <v>18</v>
      </c>
      <c r="B13" s="192" t="s">
        <v>19</v>
      </c>
      <c r="C13" s="192"/>
      <c r="D13" s="192"/>
      <c r="E13" s="192"/>
      <c r="F13" s="192"/>
      <c r="G13" s="192"/>
      <c r="H13" s="192"/>
      <c r="I13" s="192"/>
      <c r="J13" s="192"/>
      <c r="K13" s="192"/>
      <c r="L13" s="192"/>
      <c r="M13" s="192"/>
      <c r="N13" s="192"/>
      <c r="O13" s="192"/>
      <c r="P13" s="192"/>
      <c r="Q13" s="192"/>
      <c r="R13" s="192"/>
      <c r="S13" s="192"/>
      <c r="T13" s="192"/>
      <c r="U13" s="192"/>
      <c r="V13" s="192"/>
      <c r="W13" s="192"/>
      <c r="X13" s="192"/>
      <c r="Y13" s="192"/>
      <c r="Z13" s="193" t="s">
        <v>63</v>
      </c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  <c r="AK13" s="193"/>
      <c r="AL13" s="193"/>
      <c r="AM13" s="193"/>
      <c r="AN13" s="193"/>
      <c r="AO13" s="193"/>
      <c r="AP13" s="193"/>
      <c r="AQ13" s="193"/>
      <c r="AR13" s="193"/>
      <c r="AS13" s="193"/>
      <c r="AT13" s="193"/>
      <c r="AU13" s="193"/>
      <c r="AV13" s="193"/>
      <c r="AW13" s="193"/>
      <c r="AX13" s="193"/>
      <c r="AY13" s="193"/>
      <c r="AZ13" s="193"/>
      <c r="BA13" s="193"/>
      <c r="BB13" s="193"/>
      <c r="BC13" s="193"/>
      <c r="BD13" s="193"/>
      <c r="BE13" s="193"/>
      <c r="BF13" s="193"/>
    </row>
    <row r="14" spans="1:58" ht="15" customHeight="1" x14ac:dyDescent="0.25">
      <c r="A14" s="15" t="s">
        <v>20</v>
      </c>
      <c r="B14" s="192" t="s">
        <v>21</v>
      </c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3" t="s">
        <v>22</v>
      </c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193"/>
      <c r="AL14" s="193"/>
      <c r="AM14" s="193"/>
      <c r="AN14" s="193"/>
      <c r="AO14" s="193"/>
      <c r="AP14" s="193"/>
      <c r="AQ14" s="193"/>
      <c r="AR14" s="193"/>
      <c r="AS14" s="193"/>
      <c r="AT14" s="193"/>
      <c r="AU14" s="193"/>
      <c r="AV14" s="193"/>
      <c r="AW14" s="193"/>
      <c r="AX14" s="193"/>
      <c r="AY14" s="193"/>
      <c r="AZ14" s="193"/>
      <c r="BA14" s="193"/>
      <c r="BB14" s="193"/>
      <c r="BC14" s="193"/>
      <c r="BD14" s="193"/>
      <c r="BE14" s="193"/>
      <c r="BF14" s="193"/>
    </row>
    <row r="15" spans="1:58" ht="15" customHeight="1" x14ac:dyDescent="0.25">
      <c r="A15" s="15" t="s">
        <v>23</v>
      </c>
      <c r="B15" s="192" t="s">
        <v>24</v>
      </c>
      <c r="C15" s="192"/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93" t="s">
        <v>214</v>
      </c>
      <c r="AA15" s="193"/>
      <c r="AB15" s="193"/>
      <c r="AC15" s="193"/>
      <c r="AD15" s="193"/>
      <c r="AE15" s="193"/>
      <c r="AF15" s="193"/>
      <c r="AG15" s="193"/>
      <c r="AH15" s="193"/>
      <c r="AI15" s="193"/>
      <c r="AJ15" s="193"/>
      <c r="AK15" s="193"/>
      <c r="AL15" s="193"/>
      <c r="AM15" s="193"/>
      <c r="AN15" s="193"/>
      <c r="AO15" s="193"/>
      <c r="AP15" s="193"/>
      <c r="AQ15" s="193"/>
      <c r="AR15" s="193"/>
      <c r="AS15" s="193"/>
      <c r="AT15" s="193"/>
      <c r="AU15" s="193"/>
      <c r="AV15" s="193"/>
      <c r="AW15" s="193"/>
      <c r="AX15" s="193"/>
      <c r="AY15" s="193"/>
      <c r="AZ15" s="193"/>
      <c r="BA15" s="193"/>
      <c r="BB15" s="193"/>
      <c r="BC15" s="193"/>
      <c r="BD15" s="193"/>
      <c r="BE15" s="193"/>
      <c r="BF15" s="193"/>
    </row>
    <row r="17" spans="1:95" x14ac:dyDescent="0.25">
      <c r="A17" s="16" t="s">
        <v>25</v>
      </c>
      <c r="B17" s="17" t="s">
        <v>26</v>
      </c>
    </row>
    <row r="19" spans="1:95" ht="15" customHeight="1" x14ac:dyDescent="0.25">
      <c r="B19" s="137" t="s">
        <v>27</v>
      </c>
      <c r="C19" s="137"/>
      <c r="D19" s="137"/>
      <c r="E19" s="137"/>
      <c r="F19" s="137"/>
      <c r="G19" s="137" t="s">
        <v>28</v>
      </c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69" t="s">
        <v>29</v>
      </c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139" t="s">
        <v>30</v>
      </c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1"/>
      <c r="BF19" s="139" t="s">
        <v>31</v>
      </c>
      <c r="BG19" s="140"/>
      <c r="BH19" s="140"/>
      <c r="BI19" s="140"/>
      <c r="BJ19" s="140"/>
      <c r="BK19" s="140"/>
      <c r="BL19" s="141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</row>
    <row r="20" spans="1:95" ht="15" customHeight="1" x14ac:dyDescent="0.25"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  <c r="Y20" s="137"/>
      <c r="Z20" s="137"/>
      <c r="AA20" s="137"/>
      <c r="AB20" s="137"/>
      <c r="AC20" s="137"/>
      <c r="AD20" s="69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142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4"/>
      <c r="BF20" s="142"/>
      <c r="BG20" s="143"/>
      <c r="BH20" s="143"/>
      <c r="BI20" s="143"/>
      <c r="BJ20" s="143"/>
      <c r="BK20" s="143"/>
      <c r="BL20" s="144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</row>
    <row r="21" spans="1:95" ht="15" customHeight="1" x14ac:dyDescent="0.25"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  <c r="V21" s="137"/>
      <c r="W21" s="137"/>
      <c r="X21" s="137"/>
      <c r="Y21" s="137"/>
      <c r="Z21" s="137"/>
      <c r="AA21" s="137"/>
      <c r="AB21" s="137"/>
      <c r="AC21" s="137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145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7"/>
      <c r="BF21" s="142"/>
      <c r="BG21" s="143"/>
      <c r="BH21" s="143"/>
      <c r="BI21" s="143"/>
      <c r="BJ21" s="143"/>
      <c r="BK21" s="143"/>
      <c r="BL21" s="144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</row>
    <row r="22" spans="1:95" ht="15" customHeight="1" x14ac:dyDescent="0.25"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69" t="s">
        <v>32</v>
      </c>
      <c r="AE22" s="69"/>
      <c r="AF22" s="69"/>
      <c r="AG22" s="69"/>
      <c r="AH22" s="69"/>
      <c r="AI22" s="69"/>
      <c r="AJ22" s="69"/>
      <c r="AK22" s="69" t="s">
        <v>33</v>
      </c>
      <c r="AL22" s="69"/>
      <c r="AM22" s="69"/>
      <c r="AN22" s="69"/>
      <c r="AO22" s="69"/>
      <c r="AP22" s="69"/>
      <c r="AQ22" s="69"/>
      <c r="AR22" s="70" t="s">
        <v>34</v>
      </c>
      <c r="AS22" s="71"/>
      <c r="AT22" s="71"/>
      <c r="AU22" s="71"/>
      <c r="AV22" s="71"/>
      <c r="AW22" s="71"/>
      <c r="AX22" s="72"/>
      <c r="AY22" s="70" t="s">
        <v>35</v>
      </c>
      <c r="AZ22" s="71"/>
      <c r="BA22" s="71"/>
      <c r="BB22" s="71"/>
      <c r="BC22" s="71"/>
      <c r="BD22" s="71"/>
      <c r="BE22" s="72"/>
      <c r="BF22" s="145"/>
      <c r="BG22" s="146"/>
      <c r="BH22" s="146"/>
      <c r="BI22" s="146"/>
      <c r="BJ22" s="146"/>
      <c r="BK22" s="146"/>
      <c r="BL22" s="147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</row>
    <row r="23" spans="1:95" s="42" customFormat="1" ht="31.5" customHeight="1" x14ac:dyDescent="0.25">
      <c r="A23" s="41"/>
      <c r="B23" s="272">
        <v>1</v>
      </c>
      <c r="C23" s="272"/>
      <c r="D23" s="272"/>
      <c r="E23" s="272"/>
      <c r="F23" s="272"/>
      <c r="G23" s="273" t="s">
        <v>169</v>
      </c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5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72"/>
      <c r="AP23" s="272"/>
      <c r="AQ23" s="272"/>
      <c r="AR23" s="276"/>
      <c r="AS23" s="277"/>
      <c r="AT23" s="277"/>
      <c r="AU23" s="277"/>
      <c r="AV23" s="277"/>
      <c r="AW23" s="277"/>
      <c r="AX23" s="278"/>
      <c r="AY23" s="276"/>
      <c r="AZ23" s="277"/>
      <c r="BA23" s="277"/>
      <c r="BB23" s="277"/>
      <c r="BC23" s="277"/>
      <c r="BD23" s="277"/>
      <c r="BE23" s="278"/>
      <c r="BF23" s="276"/>
      <c r="BG23" s="277"/>
      <c r="BH23" s="277"/>
      <c r="BI23" s="277"/>
      <c r="BJ23" s="277"/>
      <c r="BK23" s="277"/>
      <c r="BL23" s="278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</row>
    <row r="24" spans="1:95" s="18" customFormat="1" ht="31.5" customHeight="1" x14ac:dyDescent="0.25">
      <c r="A24" s="9"/>
      <c r="B24" s="279" t="s">
        <v>109</v>
      </c>
      <c r="C24" s="279"/>
      <c r="D24" s="279"/>
      <c r="E24" s="279"/>
      <c r="F24" s="279"/>
      <c r="G24" s="239" t="s">
        <v>170</v>
      </c>
      <c r="H24" s="240"/>
      <c r="I24" s="240"/>
      <c r="J24" s="240"/>
      <c r="K24" s="240"/>
      <c r="L24" s="240"/>
      <c r="M24" s="240"/>
      <c r="N24" s="240"/>
      <c r="O24" s="240"/>
      <c r="P24" s="240"/>
      <c r="Q24" s="240"/>
      <c r="R24" s="240"/>
      <c r="S24" s="240"/>
      <c r="T24" s="240"/>
      <c r="U24" s="240"/>
      <c r="V24" s="240"/>
      <c r="W24" s="240"/>
      <c r="X24" s="240"/>
      <c r="Y24" s="240"/>
      <c r="Z24" s="240"/>
      <c r="AA24" s="240"/>
      <c r="AB24" s="240"/>
      <c r="AC24" s="241"/>
      <c r="AD24" s="267">
        <v>2021</v>
      </c>
      <c r="AE24" s="267"/>
      <c r="AF24" s="267"/>
      <c r="AG24" s="267"/>
      <c r="AH24" s="267"/>
      <c r="AI24" s="267"/>
      <c r="AJ24" s="267"/>
      <c r="AK24" s="267">
        <v>2021</v>
      </c>
      <c r="AL24" s="267"/>
      <c r="AM24" s="267"/>
      <c r="AN24" s="267"/>
      <c r="AO24" s="267"/>
      <c r="AP24" s="267"/>
      <c r="AQ24" s="267"/>
      <c r="AR24" s="265">
        <v>877</v>
      </c>
      <c r="AS24" s="266"/>
      <c r="AT24" s="266"/>
      <c r="AU24" s="266"/>
      <c r="AV24" s="266"/>
      <c r="AW24" s="266"/>
      <c r="AX24" s="268"/>
      <c r="AY24" s="265">
        <v>877</v>
      </c>
      <c r="AZ24" s="266"/>
      <c r="BA24" s="266"/>
      <c r="BB24" s="266"/>
      <c r="BC24" s="266"/>
      <c r="BD24" s="266"/>
      <c r="BE24" s="268"/>
      <c r="BF24" s="265" t="s">
        <v>68</v>
      </c>
      <c r="BG24" s="266"/>
      <c r="BH24" s="266"/>
      <c r="BI24" s="266"/>
      <c r="BJ24" s="266"/>
      <c r="BK24" s="266"/>
      <c r="BL24" s="26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</row>
    <row r="25" spans="1:95" s="20" customFormat="1" ht="31.5" customHeight="1" x14ac:dyDescent="0.25">
      <c r="A25" s="19"/>
      <c r="B25" s="272">
        <v>2</v>
      </c>
      <c r="C25" s="272"/>
      <c r="D25" s="272"/>
      <c r="E25" s="272"/>
      <c r="F25" s="272"/>
      <c r="G25" s="273" t="s">
        <v>171</v>
      </c>
      <c r="H25" s="274"/>
      <c r="I25" s="274"/>
      <c r="J25" s="274"/>
      <c r="K25" s="274"/>
      <c r="L25" s="274"/>
      <c r="M25" s="274"/>
      <c r="N25" s="274"/>
      <c r="O25" s="274"/>
      <c r="P25" s="274"/>
      <c r="Q25" s="274"/>
      <c r="R25" s="274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5"/>
      <c r="AD25" s="272"/>
      <c r="AE25" s="272"/>
      <c r="AF25" s="272"/>
      <c r="AG25" s="272"/>
      <c r="AH25" s="272"/>
      <c r="AI25" s="272"/>
      <c r="AJ25" s="272"/>
      <c r="AK25" s="272"/>
      <c r="AL25" s="272"/>
      <c r="AM25" s="272"/>
      <c r="AN25" s="272"/>
      <c r="AO25" s="272"/>
      <c r="AP25" s="272"/>
      <c r="AQ25" s="272"/>
      <c r="AR25" s="236"/>
      <c r="AS25" s="237"/>
      <c r="AT25" s="237"/>
      <c r="AU25" s="237"/>
      <c r="AV25" s="237"/>
      <c r="AW25" s="237"/>
      <c r="AX25" s="238"/>
      <c r="AY25" s="236"/>
      <c r="AZ25" s="237"/>
      <c r="BA25" s="237"/>
      <c r="BB25" s="237"/>
      <c r="BC25" s="237"/>
      <c r="BD25" s="237"/>
      <c r="BE25" s="238"/>
      <c r="BF25" s="276"/>
      <c r="BG25" s="277"/>
      <c r="BH25" s="277"/>
      <c r="BI25" s="277"/>
      <c r="BJ25" s="277"/>
      <c r="BK25" s="277"/>
      <c r="BL25" s="278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</row>
    <row r="26" spans="1:95" ht="31.5" customHeight="1" x14ac:dyDescent="0.25">
      <c r="B26" s="279" t="s">
        <v>110</v>
      </c>
      <c r="C26" s="279"/>
      <c r="D26" s="279"/>
      <c r="E26" s="279"/>
      <c r="F26" s="279"/>
      <c r="G26" s="239" t="s">
        <v>172</v>
      </c>
      <c r="H26" s="240"/>
      <c r="I26" s="240"/>
      <c r="J26" s="240"/>
      <c r="K26" s="240"/>
      <c r="L26" s="240"/>
      <c r="M26" s="240"/>
      <c r="N26" s="240"/>
      <c r="O26" s="240"/>
      <c r="P26" s="240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0"/>
      <c r="AB26" s="240"/>
      <c r="AC26" s="241"/>
      <c r="AD26" s="267">
        <v>2021</v>
      </c>
      <c r="AE26" s="267"/>
      <c r="AF26" s="267"/>
      <c r="AG26" s="267"/>
      <c r="AH26" s="267"/>
      <c r="AI26" s="267"/>
      <c r="AJ26" s="267"/>
      <c r="AK26" s="267">
        <v>2021</v>
      </c>
      <c r="AL26" s="267"/>
      <c r="AM26" s="267"/>
      <c r="AN26" s="267"/>
      <c r="AO26" s="267"/>
      <c r="AP26" s="267"/>
      <c r="AQ26" s="267"/>
      <c r="AR26" s="265">
        <f>AR24</f>
        <v>877</v>
      </c>
      <c r="AS26" s="266"/>
      <c r="AT26" s="266"/>
      <c r="AU26" s="266"/>
      <c r="AV26" s="266"/>
      <c r="AW26" s="266"/>
      <c r="AX26" s="268"/>
      <c r="AY26" s="70">
        <f>AY24</f>
        <v>877</v>
      </c>
      <c r="AZ26" s="71"/>
      <c r="BA26" s="71"/>
      <c r="BB26" s="71"/>
      <c r="BC26" s="71"/>
      <c r="BD26" s="71"/>
      <c r="BE26" s="72"/>
      <c r="BF26" s="265" t="s">
        <v>68</v>
      </c>
      <c r="BG26" s="266"/>
      <c r="BH26" s="266"/>
      <c r="BI26" s="266"/>
      <c r="BJ26" s="266"/>
      <c r="BK26" s="266"/>
      <c r="BL26" s="268"/>
      <c r="BM26" s="38"/>
      <c r="BN26" s="38"/>
      <c r="BO26" s="38"/>
      <c r="BP26" s="38"/>
      <c r="BQ26" s="38"/>
      <c r="BR26" s="38"/>
      <c r="BS26" s="38"/>
      <c r="BT26" s="38"/>
      <c r="BU26" s="38"/>
      <c r="BV26" s="38"/>
      <c r="BW26" s="38"/>
      <c r="BX26" s="38"/>
      <c r="BY26" s="38"/>
      <c r="BZ26" s="38"/>
      <c r="CA26" s="38"/>
      <c r="CB26" s="38"/>
      <c r="CC26" s="38"/>
      <c r="CD26" s="38"/>
      <c r="CE26" s="38"/>
      <c r="CF26" s="38"/>
      <c r="CG26" s="38"/>
      <c r="CH26" s="38"/>
      <c r="CI26" s="38"/>
      <c r="CJ26" s="38"/>
    </row>
    <row r="27" spans="1:95" s="20" customFormat="1" ht="31.5" customHeight="1" x14ac:dyDescent="0.25">
      <c r="A27" s="19"/>
      <c r="B27" s="279" t="s">
        <v>111</v>
      </c>
      <c r="C27" s="279"/>
      <c r="D27" s="279"/>
      <c r="E27" s="279"/>
      <c r="F27" s="279"/>
      <c r="G27" s="239" t="s">
        <v>173</v>
      </c>
      <c r="H27" s="240"/>
      <c r="I27" s="240"/>
      <c r="J27" s="240"/>
      <c r="K27" s="240"/>
      <c r="L27" s="240"/>
      <c r="M27" s="240"/>
      <c r="N27" s="240"/>
      <c r="O27" s="240"/>
      <c r="P27" s="240"/>
      <c r="Q27" s="240"/>
      <c r="R27" s="240"/>
      <c r="S27" s="240"/>
      <c r="T27" s="240"/>
      <c r="U27" s="240"/>
      <c r="V27" s="240"/>
      <c r="W27" s="240"/>
      <c r="X27" s="240"/>
      <c r="Y27" s="240"/>
      <c r="Z27" s="240"/>
      <c r="AA27" s="240"/>
      <c r="AB27" s="240"/>
      <c r="AC27" s="241"/>
      <c r="AD27" s="267">
        <v>2021</v>
      </c>
      <c r="AE27" s="267"/>
      <c r="AF27" s="267"/>
      <c r="AG27" s="267"/>
      <c r="AH27" s="267"/>
      <c r="AI27" s="267"/>
      <c r="AJ27" s="267"/>
      <c r="AK27" s="267">
        <v>2021</v>
      </c>
      <c r="AL27" s="267"/>
      <c r="AM27" s="267"/>
      <c r="AN27" s="267"/>
      <c r="AO27" s="267"/>
      <c r="AP27" s="267"/>
      <c r="AQ27" s="267"/>
      <c r="AR27" s="265">
        <f>AR26</f>
        <v>877</v>
      </c>
      <c r="AS27" s="266"/>
      <c r="AT27" s="266"/>
      <c r="AU27" s="266"/>
      <c r="AV27" s="266"/>
      <c r="AW27" s="266"/>
      <c r="AX27" s="268"/>
      <c r="AY27" s="70">
        <f>AY26</f>
        <v>877</v>
      </c>
      <c r="AZ27" s="71"/>
      <c r="BA27" s="71"/>
      <c r="BB27" s="71"/>
      <c r="BC27" s="71"/>
      <c r="BD27" s="71"/>
      <c r="BE27" s="72"/>
      <c r="BF27" s="265" t="s">
        <v>68</v>
      </c>
      <c r="BG27" s="266"/>
      <c r="BH27" s="266"/>
      <c r="BI27" s="266"/>
      <c r="BJ27" s="266"/>
      <c r="BK27" s="266"/>
      <c r="BL27" s="268"/>
      <c r="BM27" s="38"/>
      <c r="BN27" s="38"/>
      <c r="BO27" s="38"/>
      <c r="BP27" s="38"/>
      <c r="BQ27" s="38"/>
      <c r="BR27" s="38"/>
      <c r="BS27" s="38"/>
      <c r="BT27" s="38"/>
      <c r="BU27" s="38"/>
      <c r="BV27" s="38"/>
      <c r="BW27" s="38"/>
      <c r="BX27" s="38"/>
      <c r="BY27" s="38"/>
      <c r="BZ27" s="38"/>
      <c r="CA27" s="38"/>
      <c r="CB27" s="38"/>
      <c r="CC27" s="38"/>
      <c r="CD27" s="38"/>
      <c r="CE27" s="38"/>
      <c r="CF27" s="38"/>
      <c r="CG27" s="38"/>
      <c r="CH27" s="38"/>
      <c r="CI27" s="38"/>
      <c r="CJ27" s="38"/>
    </row>
    <row r="28" spans="1:95" ht="31.5" customHeight="1" x14ac:dyDescent="0.25">
      <c r="B28" s="279" t="s">
        <v>112</v>
      </c>
      <c r="C28" s="279"/>
      <c r="D28" s="279"/>
      <c r="E28" s="279"/>
      <c r="F28" s="279"/>
      <c r="G28" s="239" t="s">
        <v>174</v>
      </c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0"/>
      <c r="U28" s="240"/>
      <c r="V28" s="240"/>
      <c r="W28" s="240"/>
      <c r="X28" s="240"/>
      <c r="Y28" s="240"/>
      <c r="Z28" s="240"/>
      <c r="AA28" s="240"/>
      <c r="AB28" s="240"/>
      <c r="AC28" s="241"/>
      <c r="AD28" s="267">
        <v>2021</v>
      </c>
      <c r="AE28" s="267"/>
      <c r="AF28" s="267"/>
      <c r="AG28" s="267"/>
      <c r="AH28" s="267"/>
      <c r="AI28" s="267"/>
      <c r="AJ28" s="267"/>
      <c r="AK28" s="267">
        <v>2021</v>
      </c>
      <c r="AL28" s="267"/>
      <c r="AM28" s="267"/>
      <c r="AN28" s="267"/>
      <c r="AO28" s="267"/>
      <c r="AP28" s="267"/>
      <c r="AQ28" s="267"/>
      <c r="AR28" s="265">
        <f>AR26</f>
        <v>877</v>
      </c>
      <c r="AS28" s="266"/>
      <c r="AT28" s="266"/>
      <c r="AU28" s="266"/>
      <c r="AV28" s="266"/>
      <c r="AW28" s="266"/>
      <c r="AX28" s="268"/>
      <c r="AY28" s="70">
        <f>AY26</f>
        <v>877</v>
      </c>
      <c r="AZ28" s="71"/>
      <c r="BA28" s="71"/>
      <c r="BB28" s="71"/>
      <c r="BC28" s="71"/>
      <c r="BD28" s="71"/>
      <c r="BE28" s="72"/>
      <c r="BF28" s="265" t="s">
        <v>68</v>
      </c>
      <c r="BG28" s="266"/>
      <c r="BH28" s="266"/>
      <c r="BI28" s="266"/>
      <c r="BJ28" s="266"/>
      <c r="BK28" s="266"/>
      <c r="BL28" s="268"/>
      <c r="BM28" s="38"/>
      <c r="BN28" s="38"/>
      <c r="BO28" s="38"/>
      <c r="BP28" s="38"/>
      <c r="BQ28" s="38"/>
      <c r="BR28" s="38"/>
      <c r="BS28" s="38"/>
      <c r="BT28" s="38"/>
      <c r="BU28" s="38"/>
      <c r="BV28" s="38"/>
      <c r="BW28" s="38"/>
      <c r="BX28" s="38"/>
      <c r="BY28" s="38"/>
      <c r="BZ28" s="38"/>
      <c r="CA28" s="38"/>
      <c r="CB28" s="38"/>
      <c r="CC28" s="38"/>
      <c r="CD28" s="38"/>
      <c r="CE28" s="38"/>
      <c r="CF28" s="38"/>
      <c r="CG28" s="38"/>
      <c r="CH28" s="38"/>
      <c r="CI28" s="38"/>
      <c r="CJ28" s="38"/>
    </row>
    <row r="29" spans="1:95" ht="15" customHeight="1" x14ac:dyDescent="0.25">
      <c r="B29" s="254" t="s">
        <v>149</v>
      </c>
      <c r="C29" s="255"/>
      <c r="D29" s="255"/>
      <c r="E29" s="255"/>
      <c r="F29" s="255"/>
      <c r="G29" s="255"/>
      <c r="H29" s="255"/>
      <c r="I29" s="255"/>
      <c r="J29" s="255"/>
      <c r="K29" s="255"/>
      <c r="L29" s="255"/>
      <c r="M29" s="255"/>
      <c r="N29" s="255"/>
      <c r="O29" s="255"/>
      <c r="P29" s="255"/>
      <c r="Q29" s="255"/>
      <c r="R29" s="255"/>
      <c r="S29" s="255"/>
      <c r="T29" s="255"/>
      <c r="U29" s="255"/>
      <c r="V29" s="255"/>
      <c r="W29" s="255"/>
      <c r="X29" s="255"/>
      <c r="Y29" s="255"/>
      <c r="Z29" s="255"/>
      <c r="AA29" s="255"/>
      <c r="AB29" s="255"/>
      <c r="AC29" s="256"/>
      <c r="AD29" s="257"/>
      <c r="AE29" s="258"/>
      <c r="AF29" s="258"/>
      <c r="AG29" s="258"/>
      <c r="AH29" s="258"/>
      <c r="AI29" s="258"/>
      <c r="AJ29" s="258"/>
      <c r="AK29" s="258"/>
      <c r="AL29" s="258"/>
      <c r="AM29" s="258"/>
      <c r="AN29" s="258"/>
      <c r="AO29" s="258"/>
      <c r="AP29" s="258"/>
      <c r="AQ29" s="259"/>
      <c r="AR29" s="260"/>
      <c r="AS29" s="261"/>
      <c r="AT29" s="261"/>
      <c r="AU29" s="261"/>
      <c r="AV29" s="261"/>
      <c r="AW29" s="261"/>
      <c r="AX29" s="262"/>
      <c r="AY29" s="260"/>
      <c r="AZ29" s="261"/>
      <c r="BA29" s="261"/>
      <c r="BB29" s="261"/>
      <c r="BC29" s="261"/>
      <c r="BD29" s="261"/>
      <c r="BE29" s="262"/>
      <c r="BF29" s="263"/>
      <c r="BG29" s="264"/>
      <c r="BH29" s="264"/>
      <c r="BI29" s="264"/>
      <c r="BJ29" s="264"/>
      <c r="BK29" s="264"/>
      <c r="BL29" s="280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</row>
    <row r="31" spans="1:95" x14ac:dyDescent="0.25">
      <c r="A31" s="21" t="s">
        <v>38</v>
      </c>
      <c r="B31" s="17" t="s">
        <v>39</v>
      </c>
    </row>
    <row r="32" spans="1:95" ht="18.75" customHeight="1" x14ac:dyDescent="0.25">
      <c r="A32" s="16" t="s">
        <v>40</v>
      </c>
      <c r="B32" s="139" t="s">
        <v>27</v>
      </c>
      <c r="C32" s="140"/>
      <c r="D32" s="140"/>
      <c r="E32" s="140"/>
      <c r="F32" s="141"/>
      <c r="G32" s="139" t="s">
        <v>41</v>
      </c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1"/>
      <c r="Z32" s="137" t="s">
        <v>42</v>
      </c>
      <c r="AA32" s="137"/>
      <c r="AB32" s="137"/>
      <c r="AC32" s="137"/>
      <c r="AD32" s="137"/>
      <c r="AE32" s="137"/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37"/>
      <c r="BB32" s="137"/>
      <c r="BC32" s="137"/>
      <c r="BD32" s="137"/>
      <c r="BE32" s="137"/>
      <c r="BF32" s="137"/>
      <c r="BG32" s="137"/>
      <c r="BH32" s="137"/>
      <c r="BI32" s="137"/>
      <c r="BJ32" s="137"/>
      <c r="BK32" s="137"/>
      <c r="BL32" s="137"/>
      <c r="BM32" s="137"/>
      <c r="BN32" s="69" t="s">
        <v>43</v>
      </c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69"/>
      <c r="CB32" s="69"/>
      <c r="CC32" s="69"/>
      <c r="CD32" s="69"/>
      <c r="CE32" s="69"/>
      <c r="CF32" s="69"/>
      <c r="CG32" s="69"/>
      <c r="CH32" s="69"/>
      <c r="CI32" s="69"/>
      <c r="CJ32" s="69"/>
      <c r="CK32" s="69"/>
      <c r="CL32" s="69"/>
      <c r="CM32" s="69"/>
      <c r="CN32" s="69"/>
      <c r="CO32" s="69"/>
      <c r="CP32" s="69"/>
      <c r="CQ32" s="69"/>
    </row>
    <row r="33" spans="1:103" ht="18.75" customHeight="1" x14ac:dyDescent="0.25">
      <c r="B33" s="142"/>
      <c r="C33" s="143"/>
      <c r="D33" s="143"/>
      <c r="E33" s="143"/>
      <c r="F33" s="144"/>
      <c r="G33" s="142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4"/>
      <c r="Z33" s="70" t="s">
        <v>44</v>
      </c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  <c r="AN33" s="71"/>
      <c r="AO33" s="71"/>
      <c r="AP33" s="71"/>
      <c r="AQ33" s="71"/>
      <c r="AR33" s="71"/>
      <c r="AS33" s="72"/>
      <c r="AT33" s="137" t="s">
        <v>45</v>
      </c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69"/>
      <c r="CB33" s="69"/>
      <c r="CC33" s="69"/>
      <c r="CD33" s="69"/>
      <c r="CE33" s="69"/>
      <c r="CF33" s="69"/>
      <c r="CG33" s="69"/>
      <c r="CH33" s="69"/>
      <c r="CI33" s="69"/>
      <c r="CJ33" s="69"/>
      <c r="CK33" s="69"/>
      <c r="CL33" s="69"/>
      <c r="CM33" s="69"/>
      <c r="CN33" s="69"/>
      <c r="CO33" s="69"/>
      <c r="CP33" s="69"/>
      <c r="CQ33" s="69"/>
    </row>
    <row r="34" spans="1:103" x14ac:dyDescent="0.25">
      <c r="B34" s="145"/>
      <c r="C34" s="146"/>
      <c r="D34" s="146"/>
      <c r="E34" s="146"/>
      <c r="F34" s="147"/>
      <c r="G34" s="145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7"/>
      <c r="Z34" s="73" t="s">
        <v>46</v>
      </c>
      <c r="AA34" s="74"/>
      <c r="AB34" s="74"/>
      <c r="AC34" s="74"/>
      <c r="AD34" s="74"/>
      <c r="AE34" s="74"/>
      <c r="AF34" s="74"/>
      <c r="AG34" s="74"/>
      <c r="AH34" s="74"/>
      <c r="AI34" s="167"/>
      <c r="AJ34" s="73" t="s">
        <v>47</v>
      </c>
      <c r="AK34" s="74"/>
      <c r="AL34" s="74"/>
      <c r="AM34" s="74"/>
      <c r="AN34" s="74"/>
      <c r="AO34" s="74"/>
      <c r="AP34" s="74"/>
      <c r="AQ34" s="74"/>
      <c r="AR34" s="74"/>
      <c r="AS34" s="167"/>
      <c r="AT34" s="73" t="s">
        <v>46</v>
      </c>
      <c r="AU34" s="74"/>
      <c r="AV34" s="74"/>
      <c r="AW34" s="74"/>
      <c r="AX34" s="74"/>
      <c r="AY34" s="74"/>
      <c r="AZ34" s="74"/>
      <c r="BA34" s="74"/>
      <c r="BB34" s="74"/>
      <c r="BC34" s="167"/>
      <c r="BD34" s="73" t="s">
        <v>47</v>
      </c>
      <c r="BE34" s="74"/>
      <c r="BF34" s="74"/>
      <c r="BG34" s="74"/>
      <c r="BH34" s="74"/>
      <c r="BI34" s="74"/>
      <c r="BJ34" s="74"/>
      <c r="BK34" s="74"/>
      <c r="BL34" s="74"/>
      <c r="BM34" s="167"/>
      <c r="BN34" s="65" t="s">
        <v>48</v>
      </c>
      <c r="BO34" s="65"/>
      <c r="BP34" s="65"/>
      <c r="BQ34" s="65"/>
      <c r="BR34" s="65"/>
      <c r="BS34" s="65"/>
      <c r="BT34" s="65"/>
      <c r="BU34" s="65"/>
      <c r="BV34" s="65"/>
      <c r="BW34" s="65"/>
      <c r="BX34" s="65" t="s">
        <v>49</v>
      </c>
      <c r="BY34" s="65"/>
      <c r="BZ34" s="65"/>
      <c r="CA34" s="65"/>
      <c r="CB34" s="65"/>
      <c r="CC34" s="65"/>
      <c r="CD34" s="65"/>
      <c r="CE34" s="65"/>
      <c r="CF34" s="65"/>
      <c r="CG34" s="65"/>
      <c r="CH34" s="65" t="s">
        <v>50</v>
      </c>
      <c r="CI34" s="65"/>
      <c r="CJ34" s="65"/>
      <c r="CK34" s="65"/>
      <c r="CL34" s="65"/>
      <c r="CM34" s="65"/>
      <c r="CN34" s="65"/>
      <c r="CO34" s="65"/>
      <c r="CP34" s="65"/>
      <c r="CQ34" s="65"/>
    </row>
    <row r="35" spans="1:103" s="23" customFormat="1" ht="14.25" x14ac:dyDescent="0.2">
      <c r="A35" s="22"/>
      <c r="B35" s="131">
        <v>1</v>
      </c>
      <c r="C35" s="131"/>
      <c r="D35" s="131"/>
      <c r="E35" s="131"/>
      <c r="F35" s="131"/>
      <c r="G35" s="173" t="s">
        <v>51</v>
      </c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5"/>
      <c r="Z35" s="176">
        <f>Z36</f>
        <v>8.0612595000000009E-2</v>
      </c>
      <c r="AA35" s="177"/>
      <c r="AB35" s="177"/>
      <c r="AC35" s="177"/>
      <c r="AD35" s="177"/>
      <c r="AE35" s="177"/>
      <c r="AF35" s="177"/>
      <c r="AG35" s="177"/>
      <c r="AH35" s="177"/>
      <c r="AI35" s="178"/>
      <c r="AJ35" s="176">
        <f>AJ36</f>
        <v>9.5967374999999994E-2</v>
      </c>
      <c r="AK35" s="177"/>
      <c r="AL35" s="177"/>
      <c r="AM35" s="177"/>
      <c r="AN35" s="177"/>
      <c r="AO35" s="177"/>
      <c r="AP35" s="177"/>
      <c r="AQ35" s="177"/>
      <c r="AR35" s="177"/>
      <c r="AS35" s="178"/>
      <c r="AT35" s="176">
        <f>AT36</f>
        <v>8.0612595000000009E-2</v>
      </c>
      <c r="AU35" s="177"/>
      <c r="AV35" s="177"/>
      <c r="AW35" s="177"/>
      <c r="AX35" s="177"/>
      <c r="AY35" s="177"/>
      <c r="AZ35" s="177"/>
      <c r="BA35" s="177"/>
      <c r="BB35" s="177"/>
      <c r="BC35" s="178"/>
      <c r="BD35" s="176">
        <f>BD36</f>
        <v>9.5967374999999994E-2</v>
      </c>
      <c r="BE35" s="177"/>
      <c r="BF35" s="177"/>
      <c r="BG35" s="177"/>
      <c r="BH35" s="177"/>
      <c r="BI35" s="177"/>
      <c r="BJ35" s="177"/>
      <c r="BK35" s="177"/>
      <c r="BL35" s="177"/>
      <c r="BM35" s="178"/>
      <c r="BN35" s="179"/>
      <c r="BO35" s="179"/>
      <c r="BP35" s="179"/>
      <c r="BQ35" s="179"/>
      <c r="BR35" s="179"/>
      <c r="BS35" s="179"/>
      <c r="BT35" s="179"/>
      <c r="BU35" s="179"/>
      <c r="BV35" s="179"/>
      <c r="BW35" s="179"/>
      <c r="BX35" s="179"/>
      <c r="BY35" s="179"/>
      <c r="BZ35" s="179"/>
      <c r="CA35" s="179"/>
      <c r="CB35" s="179"/>
      <c r="CC35" s="179"/>
      <c r="CD35" s="179"/>
      <c r="CE35" s="179"/>
      <c r="CF35" s="179"/>
      <c r="CG35" s="179"/>
      <c r="CH35" s="179"/>
      <c r="CI35" s="179"/>
      <c r="CJ35" s="179"/>
      <c r="CK35" s="179"/>
      <c r="CL35" s="179"/>
      <c r="CM35" s="179"/>
      <c r="CN35" s="179"/>
      <c r="CO35" s="179"/>
      <c r="CP35" s="179"/>
      <c r="CQ35" s="179"/>
    </row>
    <row r="36" spans="1:103" ht="27" customHeight="1" x14ac:dyDescent="0.25">
      <c r="B36" s="137" t="s">
        <v>3</v>
      </c>
      <c r="C36" s="137"/>
      <c r="D36" s="137"/>
      <c r="E36" s="137"/>
      <c r="F36" s="137"/>
      <c r="G36" s="252" t="s">
        <v>54</v>
      </c>
      <c r="H36" s="252"/>
      <c r="I36" s="252"/>
      <c r="J36" s="252"/>
      <c r="K36" s="252"/>
      <c r="L36" s="252"/>
      <c r="M36" s="252"/>
      <c r="N36" s="252"/>
      <c r="O36" s="252"/>
      <c r="P36" s="252"/>
      <c r="Q36" s="252"/>
      <c r="R36" s="252"/>
      <c r="S36" s="252"/>
      <c r="T36" s="252"/>
      <c r="U36" s="252"/>
      <c r="V36" s="252"/>
      <c r="W36" s="252"/>
      <c r="X36" s="252"/>
      <c r="Y36" s="252"/>
      <c r="Z36" s="62">
        <f>SUM(Z38:AI39)</f>
        <v>8.0612595000000009E-2</v>
      </c>
      <c r="AA36" s="63"/>
      <c r="AB36" s="63"/>
      <c r="AC36" s="63"/>
      <c r="AD36" s="63"/>
      <c r="AE36" s="63"/>
      <c r="AF36" s="63"/>
      <c r="AG36" s="63"/>
      <c r="AH36" s="63"/>
      <c r="AI36" s="64"/>
      <c r="AJ36" s="62">
        <f>SUM(AJ38:AS39)</f>
        <v>9.5967374999999994E-2</v>
      </c>
      <c r="AK36" s="63"/>
      <c r="AL36" s="63"/>
      <c r="AM36" s="63"/>
      <c r="AN36" s="63"/>
      <c r="AO36" s="63"/>
      <c r="AP36" s="63"/>
      <c r="AQ36" s="63"/>
      <c r="AR36" s="63"/>
      <c r="AS36" s="64"/>
      <c r="AT36" s="62">
        <f>SUM(AT38:BC39)</f>
        <v>8.0612595000000009E-2</v>
      </c>
      <c r="AU36" s="63"/>
      <c r="AV36" s="63"/>
      <c r="AW36" s="63"/>
      <c r="AX36" s="63"/>
      <c r="AY36" s="63"/>
      <c r="AZ36" s="63"/>
      <c r="BA36" s="63"/>
      <c r="BB36" s="63"/>
      <c r="BC36" s="64"/>
      <c r="BD36" s="62">
        <f>SUM(BD38:BM39)</f>
        <v>9.5967374999999994E-2</v>
      </c>
      <c r="BE36" s="63"/>
      <c r="BF36" s="63"/>
      <c r="BG36" s="63"/>
      <c r="BH36" s="63"/>
      <c r="BI36" s="63"/>
      <c r="BJ36" s="63"/>
      <c r="BK36" s="63"/>
      <c r="BL36" s="63"/>
      <c r="BM36" s="64"/>
      <c r="BN36" s="160" t="s">
        <v>234</v>
      </c>
      <c r="BO36" s="160"/>
      <c r="BP36" s="160"/>
      <c r="BQ36" s="160"/>
      <c r="BR36" s="160"/>
      <c r="BS36" s="160"/>
      <c r="BT36" s="160"/>
      <c r="BU36" s="160"/>
      <c r="BV36" s="160"/>
      <c r="BW36" s="160"/>
      <c r="BX36" s="160" t="s">
        <v>235</v>
      </c>
      <c r="BY36" s="160"/>
      <c r="BZ36" s="160"/>
      <c r="CA36" s="160"/>
      <c r="CB36" s="160"/>
      <c r="CC36" s="160"/>
      <c r="CD36" s="160"/>
      <c r="CE36" s="160"/>
      <c r="CF36" s="160"/>
      <c r="CG36" s="160"/>
      <c r="CH36" s="160" t="s">
        <v>226</v>
      </c>
      <c r="CI36" s="160"/>
      <c r="CJ36" s="160"/>
      <c r="CK36" s="160"/>
      <c r="CL36" s="160"/>
      <c r="CM36" s="160"/>
      <c r="CN36" s="160"/>
      <c r="CO36" s="160"/>
      <c r="CP36" s="160"/>
      <c r="CQ36" s="160"/>
    </row>
    <row r="37" spans="1:103" ht="14.25" customHeight="1" x14ac:dyDescent="0.25">
      <c r="B37" s="60"/>
      <c r="C37" s="60"/>
      <c r="D37" s="60"/>
      <c r="E37" s="60"/>
      <c r="F37" s="60"/>
      <c r="G37" s="253" t="s">
        <v>121</v>
      </c>
      <c r="H37" s="253"/>
      <c r="I37" s="253"/>
      <c r="J37" s="253"/>
      <c r="K37" s="253"/>
      <c r="L37" s="253"/>
      <c r="M37" s="253"/>
      <c r="N37" s="253"/>
      <c r="O37" s="253"/>
      <c r="P37" s="253"/>
      <c r="Q37" s="253"/>
      <c r="R37" s="253"/>
      <c r="S37" s="253"/>
      <c r="T37" s="253"/>
      <c r="U37" s="253"/>
      <c r="V37" s="253"/>
      <c r="W37" s="253"/>
      <c r="X37" s="253"/>
      <c r="Y37" s="253"/>
      <c r="Z37" s="62"/>
      <c r="AA37" s="63"/>
      <c r="AB37" s="63"/>
      <c r="AC37" s="63"/>
      <c r="AD37" s="63"/>
      <c r="AE37" s="63"/>
      <c r="AF37" s="63"/>
      <c r="AG37" s="63"/>
      <c r="AH37" s="63"/>
      <c r="AI37" s="64"/>
      <c r="AJ37" s="62"/>
      <c r="AK37" s="63"/>
      <c r="AL37" s="63"/>
      <c r="AM37" s="63"/>
      <c r="AN37" s="63"/>
      <c r="AO37" s="63"/>
      <c r="AP37" s="63"/>
      <c r="AQ37" s="63"/>
      <c r="AR37" s="63"/>
      <c r="AS37" s="64"/>
      <c r="AT37" s="62"/>
      <c r="AU37" s="63"/>
      <c r="AV37" s="63"/>
      <c r="AW37" s="63"/>
      <c r="AX37" s="63"/>
      <c r="AY37" s="63"/>
      <c r="AZ37" s="63"/>
      <c r="BA37" s="63"/>
      <c r="BB37" s="63"/>
      <c r="BC37" s="64"/>
      <c r="BD37" s="62"/>
      <c r="BE37" s="63"/>
      <c r="BF37" s="63"/>
      <c r="BG37" s="63"/>
      <c r="BH37" s="63"/>
      <c r="BI37" s="63"/>
      <c r="BJ37" s="63"/>
      <c r="BK37" s="63"/>
      <c r="BL37" s="63"/>
      <c r="BM37" s="64"/>
      <c r="BN37" s="160"/>
      <c r="BO37" s="160"/>
      <c r="BP37" s="160"/>
      <c r="BQ37" s="160"/>
      <c r="BR37" s="160"/>
      <c r="BS37" s="160"/>
      <c r="BT37" s="160"/>
      <c r="BU37" s="160"/>
      <c r="BV37" s="160"/>
      <c r="BW37" s="160"/>
      <c r="BX37" s="160"/>
      <c r="BY37" s="160"/>
      <c r="BZ37" s="160"/>
      <c r="CA37" s="160"/>
      <c r="CB37" s="160"/>
      <c r="CC37" s="160"/>
      <c r="CD37" s="160"/>
      <c r="CE37" s="160"/>
      <c r="CF37" s="160"/>
      <c r="CG37" s="160"/>
      <c r="CH37" s="160"/>
      <c r="CI37" s="160"/>
      <c r="CJ37" s="160"/>
      <c r="CK37" s="160"/>
      <c r="CL37" s="160"/>
      <c r="CM37" s="160"/>
      <c r="CN37" s="160"/>
      <c r="CO37" s="160"/>
      <c r="CP37" s="160"/>
      <c r="CQ37" s="160"/>
    </row>
    <row r="38" spans="1:103" ht="30" customHeight="1" x14ac:dyDescent="0.25">
      <c r="B38" s="251" t="s">
        <v>150</v>
      </c>
      <c r="C38" s="251"/>
      <c r="D38" s="251"/>
      <c r="E38" s="251"/>
      <c r="F38" s="251"/>
      <c r="G38" s="161" t="s">
        <v>175</v>
      </c>
      <c r="H38" s="162"/>
      <c r="I38" s="162"/>
      <c r="J38" s="162"/>
      <c r="K38" s="162"/>
      <c r="L38" s="162"/>
      <c r="M38" s="162"/>
      <c r="N38" s="162"/>
      <c r="O38" s="162"/>
      <c r="P38" s="162"/>
      <c r="Q38" s="162"/>
      <c r="R38" s="162"/>
      <c r="S38" s="162"/>
      <c r="T38" s="162"/>
      <c r="U38" s="162"/>
      <c r="V38" s="162"/>
      <c r="W38" s="162"/>
      <c r="X38" s="162"/>
      <c r="Y38" s="163"/>
      <c r="Z38" s="62">
        <f>(73080.41+0.05*73080.41)/1000000</f>
        <v>7.6734430500000006E-2</v>
      </c>
      <c r="AA38" s="63"/>
      <c r="AB38" s="63"/>
      <c r="AC38" s="63"/>
      <c r="AD38" s="63"/>
      <c r="AE38" s="63"/>
      <c r="AF38" s="63"/>
      <c r="AG38" s="63"/>
      <c r="AH38" s="63"/>
      <c r="AI38" s="64"/>
      <c r="AJ38" s="62">
        <f>(73080.41*1.2+0.05*73080.41)/1000000</f>
        <v>9.1350512499999995E-2</v>
      </c>
      <c r="AK38" s="63"/>
      <c r="AL38" s="63"/>
      <c r="AM38" s="63"/>
      <c r="AN38" s="63"/>
      <c r="AO38" s="63"/>
      <c r="AP38" s="63"/>
      <c r="AQ38" s="63"/>
      <c r="AR38" s="63"/>
      <c r="AS38" s="64"/>
      <c r="AT38" s="62">
        <f>(73080.41+0.05*73080.41)/1000000</f>
        <v>7.6734430500000006E-2</v>
      </c>
      <c r="AU38" s="63"/>
      <c r="AV38" s="63"/>
      <c r="AW38" s="63"/>
      <c r="AX38" s="63"/>
      <c r="AY38" s="63"/>
      <c r="AZ38" s="63"/>
      <c r="BA38" s="63"/>
      <c r="BB38" s="63"/>
      <c r="BC38" s="64"/>
      <c r="BD38" s="62">
        <f>(73080.41*1.2+0.05*73080.41)/1000000</f>
        <v>9.1350512499999995E-2</v>
      </c>
      <c r="BE38" s="63"/>
      <c r="BF38" s="63"/>
      <c r="BG38" s="63"/>
      <c r="BH38" s="63"/>
      <c r="BI38" s="63"/>
      <c r="BJ38" s="63"/>
      <c r="BK38" s="63"/>
      <c r="BL38" s="63"/>
      <c r="BM38" s="64"/>
      <c r="BN38" s="160"/>
      <c r="BO38" s="160"/>
      <c r="BP38" s="160"/>
      <c r="BQ38" s="160"/>
      <c r="BR38" s="160"/>
      <c r="BS38" s="160"/>
      <c r="BT38" s="160"/>
      <c r="BU38" s="160"/>
      <c r="BV38" s="160"/>
      <c r="BW38" s="160"/>
      <c r="BX38" s="160"/>
      <c r="BY38" s="160"/>
      <c r="BZ38" s="160"/>
      <c r="CA38" s="160"/>
      <c r="CB38" s="160"/>
      <c r="CC38" s="160"/>
      <c r="CD38" s="160"/>
      <c r="CE38" s="160"/>
      <c r="CF38" s="160"/>
      <c r="CG38" s="160"/>
      <c r="CH38" s="160"/>
      <c r="CI38" s="160"/>
      <c r="CJ38" s="160"/>
      <c r="CK38" s="160"/>
      <c r="CL38" s="160"/>
      <c r="CM38" s="160"/>
      <c r="CN38" s="160"/>
      <c r="CO38" s="160"/>
      <c r="CP38" s="160"/>
      <c r="CQ38" s="160"/>
    </row>
    <row r="39" spans="1:103" x14ac:dyDescent="0.25">
      <c r="B39" s="251" t="s">
        <v>151</v>
      </c>
      <c r="C39" s="251"/>
      <c r="D39" s="251"/>
      <c r="E39" s="251"/>
      <c r="F39" s="251"/>
      <c r="G39" s="161" t="s">
        <v>176</v>
      </c>
      <c r="H39" s="162"/>
      <c r="I39" s="162"/>
      <c r="J39" s="162"/>
      <c r="K39" s="162"/>
      <c r="L39" s="162"/>
      <c r="M39" s="162"/>
      <c r="N39" s="162"/>
      <c r="O39" s="162"/>
      <c r="P39" s="162"/>
      <c r="Q39" s="162"/>
      <c r="R39" s="162"/>
      <c r="S39" s="162"/>
      <c r="T39" s="162"/>
      <c r="U39" s="162"/>
      <c r="V39" s="162"/>
      <c r="W39" s="162"/>
      <c r="X39" s="162"/>
      <c r="Y39" s="163"/>
      <c r="Z39" s="62">
        <f>(3693.49+0.05*3693.49)/1000000</f>
        <v>3.8781644999999997E-3</v>
      </c>
      <c r="AA39" s="63"/>
      <c r="AB39" s="63"/>
      <c r="AC39" s="63"/>
      <c r="AD39" s="63"/>
      <c r="AE39" s="63"/>
      <c r="AF39" s="63"/>
      <c r="AG39" s="63"/>
      <c r="AH39" s="63"/>
      <c r="AI39" s="64"/>
      <c r="AJ39" s="62">
        <f>(3693.49*1.2+0.05*3693.49)/1000000</f>
        <v>4.6168624999999991E-3</v>
      </c>
      <c r="AK39" s="63"/>
      <c r="AL39" s="63"/>
      <c r="AM39" s="63"/>
      <c r="AN39" s="63"/>
      <c r="AO39" s="63"/>
      <c r="AP39" s="63"/>
      <c r="AQ39" s="63"/>
      <c r="AR39" s="63"/>
      <c r="AS39" s="64"/>
      <c r="AT39" s="62">
        <f>(3693.49+0.05*3693.49)/1000000</f>
        <v>3.8781644999999997E-3</v>
      </c>
      <c r="AU39" s="63"/>
      <c r="AV39" s="63"/>
      <c r="AW39" s="63"/>
      <c r="AX39" s="63"/>
      <c r="AY39" s="63"/>
      <c r="AZ39" s="63"/>
      <c r="BA39" s="63"/>
      <c r="BB39" s="63"/>
      <c r="BC39" s="64"/>
      <c r="BD39" s="62">
        <f>(3693.49*1.2+0.05*3693.49)/1000000</f>
        <v>4.6168624999999991E-3</v>
      </c>
      <c r="BE39" s="63"/>
      <c r="BF39" s="63"/>
      <c r="BG39" s="63"/>
      <c r="BH39" s="63"/>
      <c r="BI39" s="63"/>
      <c r="BJ39" s="63"/>
      <c r="BK39" s="63"/>
      <c r="BL39" s="63"/>
      <c r="BM39" s="64"/>
      <c r="BN39" s="160"/>
      <c r="BO39" s="160"/>
      <c r="BP39" s="160"/>
      <c r="BQ39" s="160"/>
      <c r="BR39" s="160"/>
      <c r="BS39" s="160"/>
      <c r="BT39" s="160"/>
      <c r="BU39" s="160"/>
      <c r="BV39" s="160"/>
      <c r="BW39" s="160"/>
      <c r="BX39" s="160"/>
      <c r="BY39" s="160"/>
      <c r="BZ39" s="160"/>
      <c r="CA39" s="160"/>
      <c r="CB39" s="160"/>
      <c r="CC39" s="160"/>
      <c r="CD39" s="160"/>
      <c r="CE39" s="160"/>
      <c r="CF39" s="160"/>
      <c r="CG39" s="160"/>
      <c r="CH39" s="160"/>
      <c r="CI39" s="160"/>
      <c r="CJ39" s="160"/>
      <c r="CK39" s="160"/>
      <c r="CL39" s="160"/>
      <c r="CM39" s="160"/>
      <c r="CN39" s="160"/>
      <c r="CO39" s="160"/>
      <c r="CP39" s="160"/>
      <c r="CQ39" s="160"/>
    </row>
    <row r="40" spans="1:103" x14ac:dyDescent="0.25"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</row>
    <row r="41" spans="1:103" x14ac:dyDescent="0.25">
      <c r="A41" s="16" t="s">
        <v>55</v>
      </c>
      <c r="B41" s="1" t="s">
        <v>56</v>
      </c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</row>
    <row r="42" spans="1:103" ht="36.75" customHeight="1" x14ac:dyDescent="0.25">
      <c r="B42" s="59" t="s">
        <v>180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59"/>
      <c r="BP42" s="59"/>
      <c r="BQ42" s="59"/>
      <c r="BR42" s="59"/>
      <c r="BS42" s="59"/>
      <c r="BT42" s="59"/>
      <c r="BU42" s="59"/>
      <c r="BV42" s="59"/>
      <c r="BW42" s="59"/>
      <c r="BX42" s="59"/>
      <c r="BY42" s="59"/>
      <c r="BZ42" s="59"/>
      <c r="CA42" s="59"/>
      <c r="CB42" s="59"/>
      <c r="CC42" s="59"/>
      <c r="CD42" s="59"/>
      <c r="CE42" s="59"/>
      <c r="CF42" s="59"/>
      <c r="CG42" s="59"/>
      <c r="CH42" s="59"/>
      <c r="CI42" s="59"/>
      <c r="CJ42" s="59"/>
      <c r="CK42" s="59"/>
      <c r="CL42" s="59"/>
      <c r="CM42" s="59"/>
      <c r="CN42" s="59"/>
      <c r="CO42" s="59"/>
      <c r="CP42" s="59"/>
      <c r="CQ42" s="59"/>
      <c r="CR42" s="59"/>
      <c r="CS42" s="59"/>
      <c r="CT42" s="59"/>
      <c r="CU42" s="59"/>
    </row>
    <row r="45" spans="1:103" s="18" customFormat="1" ht="15.75" x14ac:dyDescent="0.25">
      <c r="A45" s="9" t="s">
        <v>57</v>
      </c>
      <c r="B45" s="14" t="s">
        <v>58</v>
      </c>
      <c r="C45" s="14"/>
      <c r="D45" s="14"/>
    </row>
    <row r="46" spans="1:103" x14ac:dyDescent="0.25">
      <c r="B46" s="3"/>
    </row>
    <row r="47" spans="1:103" ht="45.75" customHeight="1" x14ac:dyDescent="0.25">
      <c r="B47" s="79" t="s">
        <v>246</v>
      </c>
      <c r="C47" s="79"/>
      <c r="D47" s="79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39"/>
      <c r="AU47" s="39"/>
      <c r="AV47" s="39"/>
      <c r="AW47" s="39"/>
      <c r="AX47" s="39"/>
      <c r="AY47" s="39"/>
      <c r="AZ47" s="39"/>
      <c r="BA47" s="39"/>
      <c r="BB47" s="39"/>
      <c r="BC47" s="39"/>
      <c r="BD47" s="39"/>
      <c r="BE47" s="39"/>
      <c r="BF47" s="39"/>
      <c r="BG47" s="39"/>
      <c r="BH47" s="39"/>
      <c r="BI47" s="39"/>
      <c r="BJ47" s="39"/>
      <c r="BK47" s="39"/>
      <c r="BL47" s="39"/>
      <c r="BM47" s="39"/>
      <c r="BN47" s="39"/>
      <c r="BO47" s="39"/>
      <c r="BP47" s="39"/>
      <c r="BQ47" s="39"/>
      <c r="BR47" s="39"/>
      <c r="BS47" s="39"/>
      <c r="BT47" s="39"/>
      <c r="BU47" s="39"/>
      <c r="BV47" s="39"/>
      <c r="BW47" s="39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5"/>
      <c r="CW47" s="25"/>
      <c r="CX47" s="25"/>
      <c r="CY47" s="25"/>
    </row>
    <row r="48" spans="1:103" ht="31.5" customHeight="1" x14ac:dyDescent="0.25">
      <c r="B48" s="168" t="s">
        <v>59</v>
      </c>
      <c r="C48" s="168"/>
      <c r="D48" s="168"/>
      <c r="E48" s="168"/>
      <c r="F48" s="168"/>
      <c r="G48" s="168"/>
      <c r="H48" s="168"/>
      <c r="I48" s="168"/>
      <c r="J48" s="168"/>
      <c r="K48" s="168" t="s">
        <v>62</v>
      </c>
      <c r="L48" s="168"/>
      <c r="M48" s="168"/>
      <c r="N48" s="168"/>
      <c r="O48" s="168"/>
      <c r="P48" s="169" t="s">
        <v>63</v>
      </c>
      <c r="Q48" s="169"/>
      <c r="R48" s="169"/>
      <c r="S48" s="169"/>
      <c r="T48" s="169"/>
      <c r="U48" s="169"/>
      <c r="V48" s="169"/>
      <c r="W48" s="169"/>
      <c r="X48" s="169"/>
      <c r="Y48" s="169"/>
      <c r="Z48" s="169" t="s">
        <v>22</v>
      </c>
      <c r="AA48" s="169"/>
      <c r="AB48" s="169"/>
      <c r="AC48" s="169"/>
      <c r="AD48" s="169"/>
      <c r="AE48" s="169"/>
      <c r="AF48" s="169"/>
      <c r="AG48" s="169"/>
      <c r="AH48" s="169"/>
      <c r="AI48" s="169"/>
      <c r="AJ48" s="169" t="s">
        <v>161</v>
      </c>
      <c r="AK48" s="169"/>
      <c r="AL48" s="169"/>
      <c r="AM48" s="169"/>
      <c r="AN48" s="169"/>
      <c r="AO48" s="169"/>
      <c r="AP48" s="169"/>
      <c r="AQ48" s="169"/>
      <c r="AR48" s="169"/>
      <c r="AS48" s="169"/>
      <c r="AT48" s="26"/>
      <c r="AU48" s="26"/>
      <c r="AV48" s="26"/>
      <c r="AW48" s="26"/>
      <c r="AX48" s="26"/>
      <c r="AY48" s="26"/>
      <c r="AZ48" s="26"/>
      <c r="BA48" s="26"/>
      <c r="BB48" s="26"/>
      <c r="BC48" s="26"/>
      <c r="BD48" s="26"/>
      <c r="BE48" s="26"/>
      <c r="BF48" s="26"/>
      <c r="BG48" s="26"/>
      <c r="BH48" s="26"/>
      <c r="BI48" s="26"/>
      <c r="BJ48" s="26"/>
      <c r="BK48" s="26"/>
      <c r="BL48" s="26"/>
      <c r="BM48" s="26"/>
      <c r="BX48" s="26"/>
      <c r="BY48" s="26"/>
      <c r="BZ48" s="26"/>
      <c r="CA48" s="26"/>
      <c r="CB48" s="26"/>
      <c r="CC48" s="26"/>
      <c r="CD48" s="26"/>
      <c r="CE48" s="26"/>
      <c r="CF48" s="26"/>
      <c r="CG48" s="26"/>
      <c r="CH48" s="26"/>
      <c r="CI48" s="26"/>
      <c r="CJ48" s="26"/>
      <c r="CK48" s="26"/>
      <c r="CL48" s="26"/>
      <c r="CM48" s="26"/>
      <c r="CN48" s="26"/>
      <c r="CO48" s="26"/>
      <c r="CP48" s="26"/>
      <c r="CQ48" s="26"/>
      <c r="CR48" s="26"/>
      <c r="CS48" s="26"/>
      <c r="CT48" s="26"/>
      <c r="CU48" s="26"/>
    </row>
    <row r="49" spans="1:99" ht="31.5" customHeight="1" x14ac:dyDescent="0.25">
      <c r="B49" s="168"/>
      <c r="C49" s="168"/>
      <c r="D49" s="168"/>
      <c r="E49" s="168"/>
      <c r="F49" s="168"/>
      <c r="G49" s="168"/>
      <c r="H49" s="168"/>
      <c r="I49" s="168"/>
      <c r="J49" s="168"/>
      <c r="K49" s="168"/>
      <c r="L49" s="168"/>
      <c r="M49" s="168"/>
      <c r="N49" s="168"/>
      <c r="O49" s="168"/>
      <c r="P49" s="137" t="s">
        <v>64</v>
      </c>
      <c r="Q49" s="137"/>
      <c r="R49" s="137"/>
      <c r="S49" s="137"/>
      <c r="T49" s="137"/>
      <c r="U49" s="137" t="s">
        <v>65</v>
      </c>
      <c r="V49" s="137"/>
      <c r="W49" s="137"/>
      <c r="X49" s="137"/>
      <c r="Y49" s="137"/>
      <c r="Z49" s="137" t="s">
        <v>64</v>
      </c>
      <c r="AA49" s="137"/>
      <c r="AB49" s="137"/>
      <c r="AC49" s="137"/>
      <c r="AD49" s="137"/>
      <c r="AE49" s="137" t="s">
        <v>65</v>
      </c>
      <c r="AF49" s="137"/>
      <c r="AG49" s="137"/>
      <c r="AH49" s="137"/>
      <c r="AI49" s="137"/>
      <c r="AJ49" s="137" t="s">
        <v>64</v>
      </c>
      <c r="AK49" s="137"/>
      <c r="AL49" s="137"/>
      <c r="AM49" s="137"/>
      <c r="AN49" s="137"/>
      <c r="AO49" s="137" t="s">
        <v>65</v>
      </c>
      <c r="AP49" s="137"/>
      <c r="AQ49" s="137"/>
      <c r="AR49" s="137"/>
      <c r="AS49" s="13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</row>
    <row r="50" spans="1:99" x14ac:dyDescent="0.25">
      <c r="A50" s="16" t="s">
        <v>60</v>
      </c>
      <c r="B50" s="61" t="s">
        <v>128</v>
      </c>
      <c r="C50" s="61"/>
      <c r="D50" s="61"/>
      <c r="E50" s="61"/>
      <c r="F50" s="61"/>
      <c r="G50" s="61"/>
      <c r="H50" s="61"/>
      <c r="I50" s="61"/>
      <c r="J50" s="61"/>
      <c r="K50" s="65" t="s">
        <v>66</v>
      </c>
      <c r="L50" s="65"/>
      <c r="M50" s="65"/>
      <c r="N50" s="65"/>
      <c r="O50" s="65"/>
      <c r="P50" s="221">
        <f>AJ35</f>
        <v>9.5967374999999994E-2</v>
      </c>
      <c r="Q50" s="221"/>
      <c r="R50" s="221"/>
      <c r="S50" s="221"/>
      <c r="T50" s="221"/>
      <c r="U50" s="221">
        <f>BD35</f>
        <v>9.5967374999999994E-2</v>
      </c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>
        <f>P50+Z50</f>
        <v>9.5967374999999994E-2</v>
      </c>
      <c r="AK50" s="221"/>
      <c r="AL50" s="221"/>
      <c r="AM50" s="221"/>
      <c r="AN50" s="221"/>
      <c r="AO50" s="221">
        <f>U50+AE50</f>
        <v>9.5967374999999994E-2</v>
      </c>
      <c r="AP50" s="221"/>
      <c r="AQ50" s="221"/>
      <c r="AR50" s="221"/>
      <c r="AS50" s="221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X50" s="28"/>
      <c r="BY50" s="28"/>
      <c r="BZ50" s="28"/>
      <c r="CA50" s="28"/>
      <c r="CB50" s="28"/>
      <c r="CC50" s="28"/>
      <c r="CD50" s="28"/>
      <c r="CE50" s="28"/>
      <c r="CF50" s="28"/>
      <c r="CG50" s="28"/>
      <c r="CH50" s="28"/>
      <c r="CI50" s="28"/>
      <c r="CJ50" s="28"/>
      <c r="CK50" s="28"/>
      <c r="CL50" s="28"/>
      <c r="CM50" s="28"/>
      <c r="CN50" s="28"/>
      <c r="CO50" s="28"/>
      <c r="CP50" s="28"/>
      <c r="CQ50" s="28"/>
      <c r="CR50" s="28"/>
      <c r="CS50" s="28"/>
      <c r="CT50" s="28"/>
      <c r="CU50" s="28"/>
    </row>
    <row r="51" spans="1:99" x14ac:dyDescent="0.25">
      <c r="A51" s="16" t="s">
        <v>61</v>
      </c>
      <c r="B51" s="61" t="s">
        <v>129</v>
      </c>
      <c r="C51" s="61"/>
      <c r="D51" s="61"/>
      <c r="E51" s="61"/>
      <c r="F51" s="61"/>
      <c r="G51" s="61"/>
      <c r="H51" s="61"/>
      <c r="I51" s="61"/>
      <c r="J51" s="61"/>
      <c r="K51" s="65" t="s">
        <v>66</v>
      </c>
      <c r="L51" s="65"/>
      <c r="M51" s="65"/>
      <c r="N51" s="65"/>
      <c r="O51" s="65"/>
      <c r="P51" s="221">
        <f>U51</f>
        <v>8.5438700000000006E-2</v>
      </c>
      <c r="Q51" s="221"/>
      <c r="R51" s="221"/>
      <c r="S51" s="221"/>
      <c r="T51" s="221"/>
      <c r="U51" s="221">
        <v>8.5438700000000006E-2</v>
      </c>
      <c r="V51" s="221"/>
      <c r="W51" s="221"/>
      <c r="X51" s="221"/>
      <c r="Y51" s="221"/>
      <c r="Z51" s="221">
        <f>AE51</f>
        <v>1.0528680000000012E-2</v>
      </c>
      <c r="AA51" s="221"/>
      <c r="AB51" s="221"/>
      <c r="AC51" s="221"/>
      <c r="AD51" s="221"/>
      <c r="AE51" s="221">
        <v>1.0528680000000012E-2</v>
      </c>
      <c r="AF51" s="221"/>
      <c r="AG51" s="221"/>
      <c r="AH51" s="221"/>
      <c r="AI51" s="221"/>
      <c r="AJ51" s="221">
        <f>P51+Z51</f>
        <v>9.5967380000000019E-2</v>
      </c>
      <c r="AK51" s="221"/>
      <c r="AL51" s="221"/>
      <c r="AM51" s="221"/>
      <c r="AN51" s="221"/>
      <c r="AO51" s="221">
        <f t="shared" ref="AO51" si="0">U51+AE51</f>
        <v>9.5967380000000019E-2</v>
      </c>
      <c r="AP51" s="221"/>
      <c r="AQ51" s="221"/>
      <c r="AR51" s="221"/>
      <c r="AS51" s="221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X51" s="28"/>
      <c r="BY51" s="28"/>
      <c r="BZ51" s="28"/>
      <c r="CA51" s="28"/>
      <c r="CB51" s="28"/>
      <c r="CC51" s="28"/>
      <c r="CD51" s="28"/>
      <c r="CE51" s="28"/>
      <c r="CF51" s="28"/>
      <c r="CG51" s="28"/>
      <c r="CH51" s="28"/>
      <c r="CI51" s="28"/>
      <c r="CJ51" s="28"/>
      <c r="CK51" s="28"/>
      <c r="CL51" s="28"/>
      <c r="CM51" s="28"/>
      <c r="CN51" s="28"/>
      <c r="CO51" s="28"/>
      <c r="CP51" s="28"/>
      <c r="CQ51" s="28"/>
      <c r="CR51" s="28"/>
      <c r="CS51" s="28"/>
      <c r="CT51" s="28"/>
      <c r="CU51" s="28"/>
    </row>
    <row r="52" spans="1:99" x14ac:dyDescent="0.25">
      <c r="A52" s="16" t="s">
        <v>88</v>
      </c>
      <c r="B52" s="61" t="s">
        <v>130</v>
      </c>
      <c r="C52" s="61"/>
      <c r="D52" s="61"/>
      <c r="E52" s="61"/>
      <c r="F52" s="61"/>
      <c r="G52" s="61"/>
      <c r="H52" s="61"/>
      <c r="I52" s="61"/>
      <c r="J52" s="61"/>
      <c r="K52" s="65" t="s">
        <v>66</v>
      </c>
      <c r="L52" s="65"/>
      <c r="M52" s="65"/>
      <c r="N52" s="65"/>
      <c r="O52" s="65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X52" s="28"/>
      <c r="BY52" s="28"/>
      <c r="BZ52" s="28"/>
      <c r="CA52" s="28"/>
      <c r="CB52" s="28"/>
      <c r="CC52" s="28"/>
      <c r="CD52" s="28"/>
      <c r="CE52" s="28"/>
      <c r="CF52" s="28"/>
      <c r="CG52" s="28"/>
      <c r="CH52" s="28"/>
      <c r="CI52" s="28"/>
      <c r="CJ52" s="28"/>
      <c r="CK52" s="28"/>
      <c r="CL52" s="28"/>
      <c r="CM52" s="28"/>
      <c r="CN52" s="28"/>
      <c r="CO52" s="28"/>
      <c r="CP52" s="28"/>
      <c r="CQ52" s="28"/>
      <c r="CR52" s="28"/>
      <c r="CS52" s="28"/>
      <c r="CT52" s="28"/>
      <c r="CU52" s="28"/>
    </row>
    <row r="53" spans="1:99" x14ac:dyDescent="0.25">
      <c r="A53" s="16" t="s">
        <v>90</v>
      </c>
      <c r="B53" s="61" t="s">
        <v>67</v>
      </c>
      <c r="C53" s="61"/>
      <c r="D53" s="61"/>
      <c r="E53" s="61"/>
      <c r="F53" s="61"/>
      <c r="G53" s="61"/>
      <c r="H53" s="61"/>
      <c r="I53" s="61"/>
      <c r="J53" s="61"/>
      <c r="K53" s="65" t="s">
        <v>68</v>
      </c>
      <c r="L53" s="65"/>
      <c r="M53" s="65"/>
      <c r="N53" s="65"/>
      <c r="O53" s="65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30"/>
      <c r="CI53" s="30"/>
      <c r="CJ53" s="30"/>
      <c r="CK53" s="30"/>
      <c r="CL53" s="30"/>
      <c r="CM53" s="30"/>
      <c r="CN53" s="30"/>
      <c r="CO53" s="28"/>
      <c r="CP53" s="28"/>
      <c r="CQ53" s="28"/>
      <c r="CR53" s="28"/>
      <c r="CS53" s="28"/>
      <c r="CT53" s="28"/>
      <c r="CU53" s="28"/>
    </row>
    <row r="54" spans="1:99" x14ac:dyDescent="0.25">
      <c r="B54" s="31" t="s">
        <v>131</v>
      </c>
      <c r="C54" s="1"/>
      <c r="D54" s="1"/>
      <c r="E54" s="1"/>
      <c r="F54" s="1"/>
      <c r="G54" s="1"/>
      <c r="H54" s="1"/>
      <c r="I54" s="1"/>
      <c r="J54" s="1"/>
      <c r="K54" s="2"/>
      <c r="L54" s="2"/>
      <c r="M54" s="2"/>
      <c r="N54" s="2"/>
      <c r="O54" s="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28"/>
      <c r="AS54" s="29"/>
      <c r="AT54" s="29"/>
      <c r="AU54" s="29"/>
      <c r="AV54" s="29"/>
      <c r="AW54" s="29"/>
      <c r="AX54" s="29"/>
      <c r="AY54" s="28"/>
      <c r="AZ54" s="29"/>
      <c r="BA54" s="29"/>
      <c r="BB54" s="29"/>
      <c r="BC54" s="29"/>
      <c r="BD54" s="29"/>
      <c r="BE54" s="29"/>
      <c r="BF54" s="28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30"/>
      <c r="CI54" s="30"/>
      <c r="CJ54" s="30"/>
      <c r="CK54" s="30"/>
      <c r="CL54" s="30"/>
      <c r="CM54" s="30"/>
      <c r="CN54" s="30"/>
      <c r="CO54" s="28"/>
      <c r="CP54" s="28"/>
      <c r="CQ54" s="28"/>
      <c r="CR54" s="28"/>
      <c r="CS54" s="28"/>
      <c r="CT54" s="28"/>
      <c r="CU54" s="28"/>
    </row>
    <row r="56" spans="1:99" s="18" customFormat="1" ht="15.75" x14ac:dyDescent="0.25">
      <c r="A56" s="9" t="s">
        <v>69</v>
      </c>
      <c r="B56" s="14" t="s">
        <v>70</v>
      </c>
      <c r="C56" s="14"/>
      <c r="D56" s="14"/>
    </row>
    <row r="57" spans="1:99" ht="20.25" customHeight="1" x14ac:dyDescent="0.25">
      <c r="A57" s="15" t="s">
        <v>71</v>
      </c>
      <c r="B57" s="138" t="s">
        <v>72</v>
      </c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8"/>
      <c r="AH57" s="138"/>
      <c r="AI57" s="138"/>
      <c r="AJ57" s="138"/>
      <c r="AK57" s="138"/>
      <c r="AL57" s="138"/>
      <c r="AM57" s="138"/>
      <c r="AN57" s="138"/>
      <c r="AO57" s="138"/>
      <c r="AP57" s="138"/>
      <c r="AQ57" s="138"/>
      <c r="AR57" s="138"/>
      <c r="AS57" s="138"/>
      <c r="AT57" s="138"/>
      <c r="AU57" s="138"/>
      <c r="AV57" s="138"/>
      <c r="AW57" s="138"/>
      <c r="AX57" s="138"/>
      <c r="AY57" s="138"/>
      <c r="AZ57" s="138"/>
      <c r="BA57" s="138"/>
      <c r="BB57" s="138"/>
      <c r="BC57" s="138"/>
      <c r="BD57" s="138"/>
      <c r="BE57" s="138"/>
      <c r="BF57" s="138"/>
      <c r="BG57" s="138"/>
      <c r="BH57" s="138"/>
      <c r="BI57" s="138"/>
      <c r="BJ57" s="138"/>
      <c r="BK57" s="138"/>
      <c r="BL57" s="138"/>
      <c r="BM57" s="138"/>
      <c r="BN57" s="138"/>
      <c r="BO57" s="138"/>
      <c r="BP57" s="138"/>
      <c r="BQ57" s="138"/>
      <c r="BR57" s="138"/>
      <c r="BS57" s="138"/>
      <c r="BT57" s="138"/>
      <c r="BU57" s="138"/>
      <c r="BV57" s="138"/>
      <c r="BW57" s="138"/>
      <c r="BX57" s="138"/>
      <c r="BY57" s="138"/>
      <c r="BZ57" s="138"/>
      <c r="CA57" s="138"/>
      <c r="CB57" s="138"/>
      <c r="CC57" s="138"/>
      <c r="CD57" s="138"/>
      <c r="CE57" s="138"/>
      <c r="CF57" s="138"/>
      <c r="CG57" s="138"/>
      <c r="CH57" s="138"/>
      <c r="CI57" s="138"/>
      <c r="CJ57" s="138"/>
      <c r="CK57" s="138"/>
      <c r="CL57" s="138"/>
      <c r="CM57" s="138"/>
      <c r="CN57" s="138"/>
      <c r="CO57" s="138"/>
      <c r="CP57" s="138"/>
      <c r="CQ57" s="138"/>
      <c r="CR57" s="138"/>
      <c r="CS57" s="138"/>
      <c r="CT57" s="138"/>
      <c r="CU57" s="138"/>
    </row>
    <row r="58" spans="1:99" ht="109.5" customHeight="1" x14ac:dyDescent="0.25">
      <c r="B58" s="138" t="s">
        <v>132</v>
      </c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138"/>
      <c r="V58" s="138"/>
      <c r="W58" s="138"/>
      <c r="X58" s="138"/>
      <c r="Y58" s="138"/>
      <c r="Z58" s="138"/>
      <c r="AA58" s="138"/>
      <c r="AB58" s="138"/>
      <c r="AC58" s="138"/>
      <c r="AD58" s="138"/>
      <c r="AE58" s="138"/>
      <c r="AF58" s="138"/>
      <c r="AG58" s="138"/>
      <c r="AH58" s="138"/>
      <c r="AI58" s="138"/>
      <c r="AJ58" s="138"/>
      <c r="AK58" s="138"/>
      <c r="AL58" s="138"/>
      <c r="AM58" s="138"/>
      <c r="AN58" s="138"/>
      <c r="AO58" s="138"/>
      <c r="AP58" s="138"/>
      <c r="AQ58" s="138"/>
      <c r="AR58" s="138"/>
      <c r="AS58" s="138"/>
      <c r="AT58" s="138"/>
      <c r="AU58" s="138"/>
      <c r="AV58" s="138"/>
      <c r="AW58" s="138"/>
      <c r="AX58" s="138"/>
      <c r="AY58" s="138"/>
      <c r="AZ58" s="138"/>
      <c r="BA58" s="138"/>
      <c r="BB58" s="138"/>
      <c r="BC58" s="138"/>
      <c r="BD58" s="138"/>
      <c r="BE58" s="138"/>
      <c r="BF58" s="138"/>
      <c r="BG58" s="138"/>
      <c r="BH58" s="138"/>
      <c r="BI58" s="138"/>
      <c r="BJ58" s="138"/>
      <c r="BK58" s="138"/>
      <c r="BL58" s="138"/>
      <c r="BM58" s="138"/>
      <c r="BN58" s="138"/>
      <c r="BO58" s="138"/>
      <c r="BP58" s="138"/>
      <c r="BQ58" s="138"/>
      <c r="BR58" s="138"/>
      <c r="BS58" s="138"/>
      <c r="BT58" s="138"/>
      <c r="BU58" s="138"/>
      <c r="BV58" s="138"/>
      <c r="BW58" s="138"/>
      <c r="BX58" s="138"/>
      <c r="BY58" s="138"/>
      <c r="BZ58" s="138"/>
      <c r="CA58" s="138"/>
      <c r="CB58" s="138"/>
      <c r="CC58" s="138"/>
      <c r="CD58" s="138"/>
      <c r="CE58" s="138"/>
      <c r="CF58" s="138"/>
      <c r="CG58" s="138"/>
      <c r="CH58" s="138"/>
      <c r="CI58" s="138"/>
      <c r="CJ58" s="138"/>
      <c r="CK58" s="138"/>
      <c r="CL58" s="138"/>
      <c r="CM58" s="138"/>
      <c r="CN58" s="138"/>
      <c r="CO58" s="138"/>
      <c r="CP58" s="138"/>
      <c r="CQ58" s="138"/>
      <c r="CR58" s="138"/>
      <c r="CS58" s="138"/>
      <c r="CT58" s="138"/>
      <c r="CU58" s="138"/>
    </row>
    <row r="60" spans="1:99" s="18" customFormat="1" ht="15.75" x14ac:dyDescent="0.25">
      <c r="A60" s="9" t="s">
        <v>73</v>
      </c>
      <c r="B60" s="14" t="s">
        <v>74</v>
      </c>
      <c r="C60" s="14"/>
      <c r="D60" s="14"/>
    </row>
    <row r="61" spans="1:99" ht="39" customHeight="1" x14ac:dyDescent="0.25">
      <c r="B61" s="139" t="s">
        <v>27</v>
      </c>
      <c r="C61" s="140"/>
      <c r="D61" s="140"/>
      <c r="E61" s="140"/>
      <c r="F61" s="140"/>
      <c r="G61" s="141"/>
      <c r="H61" s="148" t="s">
        <v>75</v>
      </c>
      <c r="I61" s="149"/>
      <c r="J61" s="149"/>
      <c r="K61" s="149"/>
      <c r="L61" s="149"/>
      <c r="M61" s="149"/>
      <c r="N61" s="149"/>
      <c r="O61" s="149"/>
      <c r="P61" s="149"/>
      <c r="Q61" s="149"/>
      <c r="R61" s="149"/>
      <c r="S61" s="149"/>
      <c r="T61" s="149"/>
      <c r="U61" s="149"/>
      <c r="V61" s="149"/>
      <c r="W61" s="149"/>
      <c r="X61" s="149"/>
      <c r="Y61" s="149"/>
      <c r="Z61" s="149"/>
      <c r="AA61" s="149"/>
      <c r="AB61" s="149"/>
      <c r="AC61" s="150"/>
      <c r="AD61" s="157" t="s">
        <v>76</v>
      </c>
      <c r="AE61" s="158"/>
      <c r="AF61" s="158"/>
      <c r="AG61" s="158"/>
      <c r="AH61" s="158"/>
      <c r="AI61" s="158"/>
      <c r="AJ61" s="158"/>
      <c r="AK61" s="158"/>
      <c r="AL61" s="158"/>
      <c r="AM61" s="158"/>
      <c r="AN61" s="158"/>
      <c r="AO61" s="158"/>
      <c r="AP61" s="158"/>
      <c r="AQ61" s="158"/>
      <c r="AR61" s="158"/>
      <c r="AS61" s="158"/>
      <c r="AT61" s="158"/>
      <c r="AU61" s="158"/>
      <c r="AV61" s="158"/>
      <c r="AW61" s="158"/>
      <c r="AX61" s="158"/>
      <c r="AY61" s="158"/>
      <c r="AZ61" s="158"/>
      <c r="BA61" s="158"/>
      <c r="BB61" s="158"/>
      <c r="BC61" s="158"/>
      <c r="BD61" s="158"/>
      <c r="BE61" s="159"/>
      <c r="BF61" s="148" t="s">
        <v>77</v>
      </c>
      <c r="BG61" s="149"/>
      <c r="BH61" s="149"/>
      <c r="BI61" s="149"/>
      <c r="BJ61" s="149"/>
      <c r="BK61" s="149"/>
      <c r="BL61" s="150"/>
      <c r="BM61" s="148" t="s">
        <v>78</v>
      </c>
      <c r="BN61" s="149"/>
      <c r="BO61" s="149"/>
      <c r="BP61" s="149"/>
      <c r="BQ61" s="149"/>
      <c r="BR61" s="149"/>
      <c r="BS61" s="150"/>
      <c r="BT61" s="69" t="s">
        <v>79</v>
      </c>
      <c r="BU61" s="69"/>
      <c r="BV61" s="69"/>
      <c r="BW61" s="69"/>
      <c r="BX61" s="69"/>
      <c r="BY61" s="69"/>
      <c r="BZ61" s="69"/>
      <c r="CA61" s="69"/>
      <c r="CB61" s="69"/>
      <c r="CC61" s="69"/>
      <c r="CD61" s="69"/>
      <c r="CE61" s="69"/>
      <c r="CF61" s="69"/>
      <c r="CG61" s="69" t="s">
        <v>80</v>
      </c>
      <c r="CH61" s="69"/>
      <c r="CI61" s="69"/>
      <c r="CJ61" s="69"/>
      <c r="CK61" s="69"/>
      <c r="CL61" s="69"/>
      <c r="CM61" s="69"/>
      <c r="CN61" s="69"/>
      <c r="CO61" s="69"/>
      <c r="CP61" s="69"/>
      <c r="CQ61" s="69"/>
      <c r="CR61" s="69"/>
      <c r="CS61" s="69"/>
    </row>
    <row r="62" spans="1:99" ht="15.75" customHeight="1" x14ac:dyDescent="0.25">
      <c r="B62" s="142"/>
      <c r="C62" s="143"/>
      <c r="D62" s="143"/>
      <c r="E62" s="143"/>
      <c r="F62" s="143"/>
      <c r="G62" s="144"/>
      <c r="H62" s="151"/>
      <c r="I62" s="152"/>
      <c r="J62" s="152"/>
      <c r="K62" s="152"/>
      <c r="L62" s="152"/>
      <c r="M62" s="152"/>
      <c r="N62" s="152"/>
      <c r="O62" s="152"/>
      <c r="P62" s="152"/>
      <c r="Q62" s="152"/>
      <c r="R62" s="152"/>
      <c r="S62" s="152"/>
      <c r="T62" s="152"/>
      <c r="U62" s="152"/>
      <c r="V62" s="152"/>
      <c r="W62" s="152"/>
      <c r="X62" s="152"/>
      <c r="Y62" s="152"/>
      <c r="Z62" s="152"/>
      <c r="AA62" s="152"/>
      <c r="AB62" s="152"/>
      <c r="AC62" s="153"/>
      <c r="AD62" s="135" t="s">
        <v>64</v>
      </c>
      <c r="AE62" s="136"/>
      <c r="AF62" s="136"/>
      <c r="AG62" s="136"/>
      <c r="AH62" s="136"/>
      <c r="AI62" s="136"/>
      <c r="AJ62" s="136"/>
      <c r="AK62" s="136"/>
      <c r="AL62" s="136"/>
      <c r="AM62" s="136"/>
      <c r="AN62" s="136"/>
      <c r="AO62" s="136"/>
      <c r="AP62" s="136"/>
      <c r="AQ62" s="136"/>
      <c r="AR62" s="135" t="s">
        <v>65</v>
      </c>
      <c r="AS62" s="136"/>
      <c r="AT62" s="136"/>
      <c r="AU62" s="136"/>
      <c r="AV62" s="136"/>
      <c r="AW62" s="136"/>
      <c r="AX62" s="136"/>
      <c r="AY62" s="136"/>
      <c r="AZ62" s="136"/>
      <c r="BA62" s="136"/>
      <c r="BB62" s="136"/>
      <c r="BC62" s="136"/>
      <c r="BD62" s="136"/>
      <c r="BE62" s="136"/>
      <c r="BF62" s="151"/>
      <c r="BG62" s="152"/>
      <c r="BH62" s="152"/>
      <c r="BI62" s="152"/>
      <c r="BJ62" s="152"/>
      <c r="BK62" s="152"/>
      <c r="BL62" s="153"/>
      <c r="BM62" s="151"/>
      <c r="BN62" s="152"/>
      <c r="BO62" s="152"/>
      <c r="BP62" s="152"/>
      <c r="BQ62" s="152"/>
      <c r="BR62" s="152"/>
      <c r="BS62" s="153"/>
      <c r="BT62" s="69"/>
      <c r="BU62" s="69"/>
      <c r="BV62" s="69"/>
      <c r="BW62" s="69"/>
      <c r="BX62" s="69"/>
      <c r="BY62" s="69"/>
      <c r="BZ62" s="69"/>
      <c r="CA62" s="69"/>
      <c r="CB62" s="69"/>
      <c r="CC62" s="69"/>
      <c r="CD62" s="69"/>
      <c r="CE62" s="69"/>
      <c r="CF62" s="69"/>
      <c r="CG62" s="69"/>
      <c r="CH62" s="69"/>
      <c r="CI62" s="69"/>
      <c r="CJ62" s="69"/>
      <c r="CK62" s="69"/>
      <c r="CL62" s="69"/>
      <c r="CM62" s="69"/>
      <c r="CN62" s="69"/>
      <c r="CO62" s="69"/>
      <c r="CP62" s="69"/>
      <c r="CQ62" s="69"/>
      <c r="CR62" s="69"/>
      <c r="CS62" s="69"/>
    </row>
    <row r="63" spans="1:99" ht="33.75" customHeight="1" x14ac:dyDescent="0.25">
      <c r="B63" s="145"/>
      <c r="C63" s="146"/>
      <c r="D63" s="146"/>
      <c r="E63" s="146"/>
      <c r="F63" s="146"/>
      <c r="G63" s="147"/>
      <c r="H63" s="154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55"/>
      <c r="Z63" s="155"/>
      <c r="AA63" s="155"/>
      <c r="AB63" s="155"/>
      <c r="AC63" s="156"/>
      <c r="AD63" s="137" t="s">
        <v>81</v>
      </c>
      <c r="AE63" s="137"/>
      <c r="AF63" s="137"/>
      <c r="AG63" s="137"/>
      <c r="AH63" s="137"/>
      <c r="AI63" s="137"/>
      <c r="AJ63" s="137"/>
      <c r="AK63" s="137" t="s">
        <v>82</v>
      </c>
      <c r="AL63" s="137"/>
      <c r="AM63" s="137"/>
      <c r="AN63" s="137"/>
      <c r="AO63" s="137"/>
      <c r="AP63" s="137"/>
      <c r="AQ63" s="137"/>
      <c r="AR63" s="137" t="s">
        <v>81</v>
      </c>
      <c r="AS63" s="137"/>
      <c r="AT63" s="137"/>
      <c r="AU63" s="137"/>
      <c r="AV63" s="137"/>
      <c r="AW63" s="137"/>
      <c r="AX63" s="137"/>
      <c r="AY63" s="137" t="s">
        <v>82</v>
      </c>
      <c r="AZ63" s="137"/>
      <c r="BA63" s="137"/>
      <c r="BB63" s="137"/>
      <c r="BC63" s="137"/>
      <c r="BD63" s="137"/>
      <c r="BE63" s="137"/>
      <c r="BF63" s="154"/>
      <c r="BG63" s="155"/>
      <c r="BH63" s="155"/>
      <c r="BI63" s="155"/>
      <c r="BJ63" s="155"/>
      <c r="BK63" s="155"/>
      <c r="BL63" s="156"/>
      <c r="BM63" s="154"/>
      <c r="BN63" s="155"/>
      <c r="BO63" s="155"/>
      <c r="BP63" s="155"/>
      <c r="BQ63" s="155"/>
      <c r="BR63" s="155"/>
      <c r="BS63" s="156"/>
      <c r="BT63" s="69"/>
      <c r="BU63" s="69"/>
      <c r="BV63" s="69"/>
      <c r="BW63" s="69"/>
      <c r="BX63" s="69"/>
      <c r="BY63" s="69"/>
      <c r="BZ63" s="69"/>
      <c r="CA63" s="69"/>
      <c r="CB63" s="69"/>
      <c r="CC63" s="69"/>
      <c r="CD63" s="69"/>
      <c r="CE63" s="69"/>
      <c r="CF63" s="69"/>
      <c r="CG63" s="69"/>
      <c r="CH63" s="69"/>
      <c r="CI63" s="69"/>
      <c r="CJ63" s="69"/>
      <c r="CK63" s="69"/>
      <c r="CL63" s="69"/>
      <c r="CM63" s="69"/>
      <c r="CN63" s="69"/>
      <c r="CO63" s="69"/>
      <c r="CP63" s="69"/>
      <c r="CQ63" s="69"/>
      <c r="CR63" s="69"/>
      <c r="CS63" s="69"/>
    </row>
    <row r="64" spans="1:99" s="23" customFormat="1" ht="25.5" customHeight="1" x14ac:dyDescent="0.2">
      <c r="A64" s="22"/>
      <c r="B64" s="119">
        <v>1</v>
      </c>
      <c r="C64" s="120"/>
      <c r="D64" s="120"/>
      <c r="E64" s="120"/>
      <c r="F64" s="120"/>
      <c r="G64" s="121"/>
      <c r="H64" s="122" t="s">
        <v>133</v>
      </c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4"/>
      <c r="AD64" s="125"/>
      <c r="AE64" s="126"/>
      <c r="AF64" s="126"/>
      <c r="AG64" s="126"/>
      <c r="AH64" s="126"/>
      <c r="AI64" s="126"/>
      <c r="AJ64" s="127"/>
      <c r="AK64" s="125"/>
      <c r="AL64" s="126"/>
      <c r="AM64" s="126"/>
      <c r="AN64" s="126"/>
      <c r="AO64" s="126"/>
      <c r="AP64" s="126"/>
      <c r="AQ64" s="127"/>
      <c r="AR64" s="125"/>
      <c r="AS64" s="126"/>
      <c r="AT64" s="126"/>
      <c r="AU64" s="126"/>
      <c r="AV64" s="126"/>
      <c r="AW64" s="126"/>
      <c r="AX64" s="127"/>
      <c r="AY64" s="125"/>
      <c r="AZ64" s="126"/>
      <c r="BA64" s="126"/>
      <c r="BB64" s="126"/>
      <c r="BC64" s="126"/>
      <c r="BD64" s="126"/>
      <c r="BE64" s="127"/>
      <c r="BF64" s="132"/>
      <c r="BG64" s="133"/>
      <c r="BH64" s="133"/>
      <c r="BI64" s="133"/>
      <c r="BJ64" s="133"/>
      <c r="BK64" s="133"/>
      <c r="BL64" s="134"/>
      <c r="BM64" s="132"/>
      <c r="BN64" s="133"/>
      <c r="BO64" s="133"/>
      <c r="BP64" s="133"/>
      <c r="BQ64" s="133"/>
      <c r="BR64" s="133"/>
      <c r="BS64" s="134"/>
      <c r="BT64" s="131"/>
      <c r="BU64" s="131"/>
      <c r="BV64" s="131"/>
      <c r="BW64" s="131"/>
      <c r="BX64" s="131"/>
      <c r="BY64" s="131"/>
      <c r="BZ64" s="131"/>
      <c r="CA64" s="131"/>
      <c r="CB64" s="131"/>
      <c r="CC64" s="131"/>
      <c r="CD64" s="131"/>
      <c r="CE64" s="131"/>
      <c r="CF64" s="131"/>
      <c r="CG64" s="131"/>
      <c r="CH64" s="131"/>
      <c r="CI64" s="131"/>
      <c r="CJ64" s="131"/>
      <c r="CK64" s="131"/>
      <c r="CL64" s="131"/>
      <c r="CM64" s="131"/>
      <c r="CN64" s="131"/>
      <c r="CO64" s="131"/>
      <c r="CP64" s="131"/>
      <c r="CQ64" s="131"/>
      <c r="CR64" s="131"/>
      <c r="CS64" s="131"/>
    </row>
    <row r="65" spans="1:103" ht="25.5" customHeight="1" x14ac:dyDescent="0.25">
      <c r="B65" s="113" t="s">
        <v>109</v>
      </c>
      <c r="C65" s="114"/>
      <c r="D65" s="114"/>
      <c r="E65" s="114"/>
      <c r="F65" s="114"/>
      <c r="G65" s="115"/>
      <c r="H65" s="91" t="s">
        <v>134</v>
      </c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3"/>
      <c r="AD65" s="116" t="s">
        <v>142</v>
      </c>
      <c r="AE65" s="117"/>
      <c r="AF65" s="117"/>
      <c r="AG65" s="117"/>
      <c r="AH65" s="117"/>
      <c r="AI65" s="117"/>
      <c r="AJ65" s="118"/>
      <c r="AK65" s="116" t="s">
        <v>142</v>
      </c>
      <c r="AL65" s="117"/>
      <c r="AM65" s="117"/>
      <c r="AN65" s="117"/>
      <c r="AO65" s="117"/>
      <c r="AP65" s="117"/>
      <c r="AQ65" s="118"/>
      <c r="AR65" s="116" t="s">
        <v>144</v>
      </c>
      <c r="AS65" s="117"/>
      <c r="AT65" s="117"/>
      <c r="AU65" s="117"/>
      <c r="AV65" s="117"/>
      <c r="AW65" s="117"/>
      <c r="AX65" s="118"/>
      <c r="AY65" s="116" t="s">
        <v>144</v>
      </c>
      <c r="AZ65" s="117"/>
      <c r="BA65" s="117"/>
      <c r="BB65" s="117"/>
      <c r="BC65" s="117"/>
      <c r="BD65" s="117"/>
      <c r="BE65" s="118"/>
      <c r="BF65" s="110">
        <v>1</v>
      </c>
      <c r="BG65" s="111"/>
      <c r="BH65" s="111"/>
      <c r="BI65" s="111"/>
      <c r="BJ65" s="111"/>
      <c r="BK65" s="111"/>
      <c r="BL65" s="112"/>
      <c r="BM65" s="110"/>
      <c r="BN65" s="111"/>
      <c r="BO65" s="111"/>
      <c r="BP65" s="111"/>
      <c r="BQ65" s="111"/>
      <c r="BR65" s="111"/>
      <c r="BS65" s="112"/>
      <c r="BT65" s="65"/>
      <c r="BU65" s="65"/>
      <c r="BV65" s="65"/>
      <c r="BW65" s="65"/>
      <c r="BX65" s="65"/>
      <c r="BY65" s="65"/>
      <c r="BZ65" s="65"/>
      <c r="CA65" s="65"/>
      <c r="CB65" s="65"/>
      <c r="CC65" s="65"/>
      <c r="CD65" s="65"/>
      <c r="CE65" s="65"/>
      <c r="CF65" s="65"/>
      <c r="CG65" s="65"/>
      <c r="CH65" s="65"/>
      <c r="CI65" s="65"/>
      <c r="CJ65" s="65"/>
      <c r="CK65" s="65"/>
      <c r="CL65" s="65"/>
      <c r="CM65" s="65"/>
      <c r="CN65" s="65"/>
      <c r="CO65" s="65"/>
      <c r="CP65" s="65"/>
      <c r="CQ65" s="65"/>
      <c r="CR65" s="65"/>
      <c r="CS65" s="65"/>
    </row>
    <row r="66" spans="1:103" ht="25.5" customHeight="1" x14ac:dyDescent="0.25">
      <c r="B66" s="113" t="s">
        <v>107</v>
      </c>
      <c r="C66" s="114"/>
      <c r="D66" s="114"/>
      <c r="E66" s="114"/>
      <c r="F66" s="114"/>
      <c r="G66" s="115"/>
      <c r="H66" s="91" t="s">
        <v>164</v>
      </c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3"/>
      <c r="AD66" s="116" t="s">
        <v>142</v>
      </c>
      <c r="AE66" s="117"/>
      <c r="AF66" s="117"/>
      <c r="AG66" s="117"/>
      <c r="AH66" s="117"/>
      <c r="AI66" s="117"/>
      <c r="AJ66" s="118"/>
      <c r="AK66" s="116" t="s">
        <v>142</v>
      </c>
      <c r="AL66" s="117"/>
      <c r="AM66" s="117"/>
      <c r="AN66" s="117"/>
      <c r="AO66" s="117"/>
      <c r="AP66" s="117"/>
      <c r="AQ66" s="118"/>
      <c r="AR66" s="116" t="s">
        <v>144</v>
      </c>
      <c r="AS66" s="117"/>
      <c r="AT66" s="117"/>
      <c r="AU66" s="117"/>
      <c r="AV66" s="117"/>
      <c r="AW66" s="117"/>
      <c r="AX66" s="118"/>
      <c r="AY66" s="116" t="s">
        <v>144</v>
      </c>
      <c r="AZ66" s="117"/>
      <c r="BA66" s="117"/>
      <c r="BB66" s="117"/>
      <c r="BC66" s="117"/>
      <c r="BD66" s="117"/>
      <c r="BE66" s="118"/>
      <c r="BF66" s="110">
        <v>1</v>
      </c>
      <c r="BG66" s="111"/>
      <c r="BH66" s="111"/>
      <c r="BI66" s="111"/>
      <c r="BJ66" s="111"/>
      <c r="BK66" s="111"/>
      <c r="BL66" s="112"/>
      <c r="BM66" s="110"/>
      <c r="BN66" s="111"/>
      <c r="BO66" s="111"/>
      <c r="BP66" s="111"/>
      <c r="BQ66" s="111"/>
      <c r="BR66" s="111"/>
      <c r="BS66" s="112"/>
      <c r="BT66" s="65"/>
      <c r="BU66" s="65"/>
      <c r="BV66" s="65"/>
      <c r="BW66" s="65"/>
      <c r="BX66" s="65"/>
      <c r="BY66" s="65"/>
      <c r="BZ66" s="65"/>
      <c r="CA66" s="65"/>
      <c r="CB66" s="65"/>
      <c r="CC66" s="65"/>
      <c r="CD66" s="65"/>
      <c r="CE66" s="65"/>
      <c r="CF66" s="65"/>
      <c r="CG66" s="65"/>
      <c r="CH66" s="65"/>
      <c r="CI66" s="65"/>
      <c r="CJ66" s="65"/>
      <c r="CK66" s="65"/>
      <c r="CL66" s="65"/>
      <c r="CM66" s="65"/>
      <c r="CN66" s="65"/>
      <c r="CO66" s="65"/>
      <c r="CP66" s="65"/>
      <c r="CQ66" s="65"/>
      <c r="CR66" s="65"/>
      <c r="CS66" s="65"/>
    </row>
    <row r="67" spans="1:103" ht="30" customHeight="1" x14ac:dyDescent="0.25">
      <c r="B67" s="113" t="s">
        <v>108</v>
      </c>
      <c r="C67" s="114"/>
      <c r="D67" s="114"/>
      <c r="E67" s="114"/>
      <c r="F67" s="114"/>
      <c r="G67" s="115"/>
      <c r="H67" s="91" t="s">
        <v>177</v>
      </c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3"/>
      <c r="AD67" s="116" t="s">
        <v>143</v>
      </c>
      <c r="AE67" s="117"/>
      <c r="AF67" s="117"/>
      <c r="AG67" s="117"/>
      <c r="AH67" s="117"/>
      <c r="AI67" s="117"/>
      <c r="AJ67" s="118"/>
      <c r="AK67" s="116" t="s">
        <v>143</v>
      </c>
      <c r="AL67" s="117"/>
      <c r="AM67" s="117"/>
      <c r="AN67" s="117"/>
      <c r="AO67" s="117"/>
      <c r="AP67" s="117"/>
      <c r="AQ67" s="118"/>
      <c r="AR67" s="116" t="s">
        <v>145</v>
      </c>
      <c r="AS67" s="117"/>
      <c r="AT67" s="117"/>
      <c r="AU67" s="117"/>
      <c r="AV67" s="117"/>
      <c r="AW67" s="117"/>
      <c r="AX67" s="118"/>
      <c r="AY67" s="116" t="s">
        <v>145</v>
      </c>
      <c r="AZ67" s="117"/>
      <c r="BA67" s="117"/>
      <c r="BB67" s="117"/>
      <c r="BC67" s="117"/>
      <c r="BD67" s="117"/>
      <c r="BE67" s="118"/>
      <c r="BF67" s="110">
        <v>1</v>
      </c>
      <c r="BG67" s="111"/>
      <c r="BH67" s="111"/>
      <c r="BI67" s="111"/>
      <c r="BJ67" s="111"/>
      <c r="BK67" s="111"/>
      <c r="BL67" s="112"/>
      <c r="BM67" s="110"/>
      <c r="BN67" s="111"/>
      <c r="BO67" s="111"/>
      <c r="BP67" s="111"/>
      <c r="BQ67" s="111"/>
      <c r="BR67" s="111"/>
      <c r="BS67" s="112"/>
      <c r="BT67" s="65"/>
      <c r="BU67" s="65"/>
      <c r="BV67" s="65"/>
      <c r="BW67" s="65"/>
      <c r="BX67" s="65"/>
      <c r="BY67" s="65"/>
      <c r="BZ67" s="65"/>
      <c r="CA67" s="65"/>
      <c r="CB67" s="65"/>
      <c r="CC67" s="65"/>
      <c r="CD67" s="65"/>
      <c r="CE67" s="65"/>
      <c r="CF67" s="65"/>
      <c r="CG67" s="65"/>
      <c r="CH67" s="65"/>
      <c r="CI67" s="65"/>
      <c r="CJ67" s="65"/>
      <c r="CK67" s="65"/>
      <c r="CL67" s="65"/>
      <c r="CM67" s="65"/>
      <c r="CN67" s="65"/>
      <c r="CO67" s="65"/>
      <c r="CP67" s="65"/>
      <c r="CQ67" s="65"/>
      <c r="CR67" s="65"/>
      <c r="CS67" s="65"/>
    </row>
    <row r="68" spans="1:103" s="23" customFormat="1" ht="25.5" customHeight="1" x14ac:dyDescent="0.2">
      <c r="A68" s="22"/>
      <c r="B68" s="119">
        <v>2</v>
      </c>
      <c r="C68" s="120"/>
      <c r="D68" s="120"/>
      <c r="E68" s="120"/>
      <c r="F68" s="120"/>
      <c r="G68" s="121"/>
      <c r="H68" s="122" t="s">
        <v>86</v>
      </c>
      <c r="I68" s="123"/>
      <c r="J68" s="123"/>
      <c r="K68" s="123"/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4"/>
      <c r="AD68" s="125"/>
      <c r="AE68" s="126"/>
      <c r="AF68" s="126"/>
      <c r="AG68" s="126"/>
      <c r="AH68" s="126"/>
      <c r="AI68" s="126"/>
      <c r="AJ68" s="127"/>
      <c r="AK68" s="125"/>
      <c r="AL68" s="126"/>
      <c r="AM68" s="126"/>
      <c r="AN68" s="126"/>
      <c r="AO68" s="126"/>
      <c r="AP68" s="126"/>
      <c r="AQ68" s="127"/>
      <c r="AR68" s="125"/>
      <c r="AS68" s="126"/>
      <c r="AT68" s="126"/>
      <c r="AU68" s="126"/>
      <c r="AV68" s="126"/>
      <c r="AW68" s="126"/>
      <c r="AX68" s="127"/>
      <c r="AY68" s="125"/>
      <c r="AZ68" s="126"/>
      <c r="BA68" s="126"/>
      <c r="BB68" s="126"/>
      <c r="BC68" s="126"/>
      <c r="BD68" s="126"/>
      <c r="BE68" s="127"/>
      <c r="BF68" s="128"/>
      <c r="BG68" s="129"/>
      <c r="BH68" s="129"/>
      <c r="BI68" s="129"/>
      <c r="BJ68" s="129"/>
      <c r="BK68" s="129"/>
      <c r="BL68" s="130"/>
      <c r="BM68" s="128"/>
      <c r="BN68" s="129"/>
      <c r="BO68" s="129"/>
      <c r="BP68" s="129"/>
      <c r="BQ68" s="129"/>
      <c r="BR68" s="129"/>
      <c r="BS68" s="130"/>
      <c r="BT68" s="131"/>
      <c r="BU68" s="131"/>
      <c r="BV68" s="131"/>
      <c r="BW68" s="131"/>
      <c r="BX68" s="131"/>
      <c r="BY68" s="131"/>
      <c r="BZ68" s="131"/>
      <c r="CA68" s="131"/>
      <c r="CB68" s="131"/>
      <c r="CC68" s="131"/>
      <c r="CD68" s="131"/>
      <c r="CE68" s="131"/>
      <c r="CF68" s="131"/>
      <c r="CG68" s="131"/>
      <c r="CH68" s="131"/>
      <c r="CI68" s="131"/>
      <c r="CJ68" s="131"/>
      <c r="CK68" s="131"/>
      <c r="CL68" s="131"/>
      <c r="CM68" s="131"/>
      <c r="CN68" s="131"/>
      <c r="CO68" s="131"/>
      <c r="CP68" s="131"/>
      <c r="CQ68" s="131"/>
      <c r="CR68" s="131"/>
      <c r="CS68" s="131"/>
    </row>
    <row r="69" spans="1:103" ht="25.5" customHeight="1" x14ac:dyDescent="0.25">
      <c r="B69" s="113" t="s">
        <v>110</v>
      </c>
      <c r="C69" s="114"/>
      <c r="D69" s="114"/>
      <c r="E69" s="114"/>
      <c r="F69" s="114"/>
      <c r="G69" s="115"/>
      <c r="H69" s="91" t="s">
        <v>178</v>
      </c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3"/>
      <c r="AD69" s="116" t="s">
        <v>144</v>
      </c>
      <c r="AE69" s="117"/>
      <c r="AF69" s="117"/>
      <c r="AG69" s="117"/>
      <c r="AH69" s="117"/>
      <c r="AI69" s="117"/>
      <c r="AJ69" s="118"/>
      <c r="AK69" s="116" t="s">
        <v>144</v>
      </c>
      <c r="AL69" s="117"/>
      <c r="AM69" s="117"/>
      <c r="AN69" s="117"/>
      <c r="AO69" s="117"/>
      <c r="AP69" s="117"/>
      <c r="AQ69" s="118"/>
      <c r="AR69" s="116" t="s">
        <v>145</v>
      </c>
      <c r="AS69" s="117"/>
      <c r="AT69" s="117"/>
      <c r="AU69" s="117"/>
      <c r="AV69" s="117"/>
      <c r="AW69" s="117"/>
      <c r="AX69" s="118"/>
      <c r="AY69" s="116" t="s">
        <v>145</v>
      </c>
      <c r="AZ69" s="117"/>
      <c r="BA69" s="117"/>
      <c r="BB69" s="117"/>
      <c r="BC69" s="117"/>
      <c r="BD69" s="117"/>
      <c r="BE69" s="118"/>
      <c r="BF69" s="110">
        <v>1</v>
      </c>
      <c r="BG69" s="111"/>
      <c r="BH69" s="111"/>
      <c r="BI69" s="111"/>
      <c r="BJ69" s="111"/>
      <c r="BK69" s="111"/>
      <c r="BL69" s="112"/>
      <c r="BM69" s="110"/>
      <c r="BN69" s="111"/>
      <c r="BO69" s="111"/>
      <c r="BP69" s="111"/>
      <c r="BQ69" s="111"/>
      <c r="BR69" s="111"/>
      <c r="BS69" s="112"/>
      <c r="BT69" s="65"/>
      <c r="BU69" s="65"/>
      <c r="BV69" s="65"/>
      <c r="BW69" s="65"/>
      <c r="BX69" s="65"/>
      <c r="BY69" s="65"/>
      <c r="BZ69" s="65"/>
      <c r="CA69" s="65"/>
      <c r="CB69" s="65"/>
      <c r="CC69" s="65"/>
      <c r="CD69" s="65"/>
      <c r="CE69" s="65"/>
      <c r="CF69" s="65"/>
      <c r="CG69" s="65"/>
      <c r="CH69" s="65"/>
      <c r="CI69" s="65"/>
      <c r="CJ69" s="65"/>
      <c r="CK69" s="65"/>
      <c r="CL69" s="65"/>
      <c r="CM69" s="65"/>
      <c r="CN69" s="65"/>
      <c r="CO69" s="65"/>
      <c r="CP69" s="65"/>
      <c r="CQ69" s="65"/>
      <c r="CR69" s="65"/>
      <c r="CS69" s="65"/>
    </row>
    <row r="70" spans="1:103" s="23" customFormat="1" ht="32.25" customHeight="1" x14ac:dyDescent="0.2">
      <c r="A70" s="22"/>
      <c r="B70" s="119">
        <v>3</v>
      </c>
      <c r="C70" s="120"/>
      <c r="D70" s="120"/>
      <c r="E70" s="120"/>
      <c r="F70" s="120"/>
      <c r="G70" s="121"/>
      <c r="H70" s="122" t="s">
        <v>92</v>
      </c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4"/>
      <c r="AD70" s="125"/>
      <c r="AE70" s="126"/>
      <c r="AF70" s="126"/>
      <c r="AG70" s="126"/>
      <c r="AH70" s="126"/>
      <c r="AI70" s="126"/>
      <c r="AJ70" s="127"/>
      <c r="AK70" s="125"/>
      <c r="AL70" s="126"/>
      <c r="AM70" s="126"/>
      <c r="AN70" s="126"/>
      <c r="AO70" s="126"/>
      <c r="AP70" s="126"/>
      <c r="AQ70" s="127"/>
      <c r="AR70" s="125"/>
      <c r="AS70" s="126"/>
      <c r="AT70" s="126"/>
      <c r="AU70" s="126"/>
      <c r="AV70" s="126"/>
      <c r="AW70" s="126"/>
      <c r="AX70" s="127"/>
      <c r="AY70" s="125"/>
      <c r="AZ70" s="126"/>
      <c r="BA70" s="126"/>
      <c r="BB70" s="126"/>
      <c r="BC70" s="126"/>
      <c r="BD70" s="126"/>
      <c r="BE70" s="127"/>
      <c r="BF70" s="128"/>
      <c r="BG70" s="129"/>
      <c r="BH70" s="129"/>
      <c r="BI70" s="129"/>
      <c r="BJ70" s="129"/>
      <c r="BK70" s="129"/>
      <c r="BL70" s="130"/>
      <c r="BM70" s="128"/>
      <c r="BN70" s="129"/>
      <c r="BO70" s="129"/>
      <c r="BP70" s="129"/>
      <c r="BQ70" s="129"/>
      <c r="BR70" s="129"/>
      <c r="BS70" s="130"/>
      <c r="BT70" s="131"/>
      <c r="BU70" s="131"/>
      <c r="BV70" s="131"/>
      <c r="BW70" s="131"/>
      <c r="BX70" s="131"/>
      <c r="BY70" s="131"/>
      <c r="BZ70" s="131"/>
      <c r="CA70" s="131"/>
      <c r="CB70" s="131"/>
      <c r="CC70" s="131"/>
      <c r="CD70" s="131"/>
      <c r="CE70" s="131"/>
      <c r="CF70" s="131"/>
      <c r="CG70" s="131"/>
      <c r="CH70" s="131"/>
      <c r="CI70" s="131"/>
      <c r="CJ70" s="131"/>
      <c r="CK70" s="131"/>
      <c r="CL70" s="131"/>
      <c r="CM70" s="131"/>
      <c r="CN70" s="131"/>
      <c r="CO70" s="131"/>
      <c r="CP70" s="131"/>
      <c r="CQ70" s="131"/>
      <c r="CR70" s="131"/>
      <c r="CS70" s="131"/>
    </row>
    <row r="71" spans="1:103" ht="25.5" customHeight="1" x14ac:dyDescent="0.25">
      <c r="B71" s="113" t="s">
        <v>113</v>
      </c>
      <c r="C71" s="114"/>
      <c r="D71" s="114"/>
      <c r="E71" s="114"/>
      <c r="F71" s="114"/>
      <c r="G71" s="115"/>
      <c r="H71" s="91" t="s">
        <v>179</v>
      </c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3"/>
      <c r="AD71" s="116" t="s">
        <v>145</v>
      </c>
      <c r="AE71" s="117"/>
      <c r="AF71" s="117"/>
      <c r="AG71" s="117"/>
      <c r="AH71" s="117"/>
      <c r="AI71" s="117"/>
      <c r="AJ71" s="118"/>
      <c r="AK71" s="116" t="s">
        <v>145</v>
      </c>
      <c r="AL71" s="117"/>
      <c r="AM71" s="117"/>
      <c r="AN71" s="117"/>
      <c r="AO71" s="117"/>
      <c r="AP71" s="117"/>
      <c r="AQ71" s="118"/>
      <c r="AR71" s="116" t="s">
        <v>145</v>
      </c>
      <c r="AS71" s="117"/>
      <c r="AT71" s="117"/>
      <c r="AU71" s="117"/>
      <c r="AV71" s="117"/>
      <c r="AW71" s="117"/>
      <c r="AX71" s="118"/>
      <c r="AY71" s="116" t="s">
        <v>145</v>
      </c>
      <c r="AZ71" s="117"/>
      <c r="BA71" s="117"/>
      <c r="BB71" s="117"/>
      <c r="BC71" s="117"/>
      <c r="BD71" s="117"/>
      <c r="BE71" s="118"/>
      <c r="BF71" s="248">
        <f>BD35/AJ35</f>
        <v>1</v>
      </c>
      <c r="BG71" s="249"/>
      <c r="BH71" s="249"/>
      <c r="BI71" s="249"/>
      <c r="BJ71" s="249"/>
      <c r="BK71" s="249"/>
      <c r="BL71" s="250"/>
      <c r="BM71" s="248"/>
      <c r="BN71" s="249"/>
      <c r="BO71" s="249"/>
      <c r="BP71" s="249"/>
      <c r="BQ71" s="249"/>
      <c r="BR71" s="249"/>
      <c r="BS71" s="250"/>
      <c r="BT71" s="65"/>
      <c r="BU71" s="65"/>
      <c r="BV71" s="65"/>
      <c r="BW71" s="65"/>
      <c r="BX71" s="65"/>
      <c r="BY71" s="65"/>
      <c r="BZ71" s="65"/>
      <c r="CA71" s="65"/>
      <c r="CB71" s="65"/>
      <c r="CC71" s="65"/>
      <c r="CD71" s="65"/>
      <c r="CE71" s="65"/>
      <c r="CF71" s="65"/>
      <c r="CG71" s="65"/>
      <c r="CH71" s="65"/>
      <c r="CI71" s="65"/>
      <c r="CJ71" s="65"/>
      <c r="CK71" s="65"/>
      <c r="CL71" s="65"/>
      <c r="CM71" s="65"/>
      <c r="CN71" s="65"/>
      <c r="CO71" s="65"/>
      <c r="CP71" s="65"/>
      <c r="CQ71" s="65"/>
      <c r="CR71" s="65"/>
      <c r="CS71" s="65"/>
    </row>
    <row r="74" spans="1:103" s="18" customFormat="1" ht="35.25" customHeight="1" x14ac:dyDescent="0.25">
      <c r="A74" s="33" t="s">
        <v>93</v>
      </c>
      <c r="B74" s="108" t="s">
        <v>96</v>
      </c>
      <c r="C74" s="108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08"/>
      <c r="T74" s="108"/>
      <c r="U74" s="108"/>
      <c r="V74" s="108"/>
      <c r="W74" s="108"/>
      <c r="X74" s="108"/>
      <c r="Y74" s="108"/>
      <c r="Z74" s="108"/>
      <c r="AA74" s="108"/>
      <c r="AB74" s="108"/>
      <c r="AC74" s="108"/>
      <c r="AD74" s="108"/>
      <c r="AE74" s="108"/>
      <c r="AF74" s="108"/>
      <c r="AG74" s="108"/>
      <c r="AH74" s="108"/>
      <c r="AI74" s="108"/>
      <c r="AJ74" s="108"/>
      <c r="AK74" s="108"/>
      <c r="AL74" s="108"/>
      <c r="AM74" s="108"/>
      <c r="AN74" s="108"/>
      <c r="AO74" s="108"/>
      <c r="AP74" s="108"/>
      <c r="AQ74" s="108"/>
      <c r="AR74" s="108"/>
      <c r="AS74" s="108"/>
      <c r="AT74" s="108"/>
      <c r="AU74" s="108"/>
      <c r="AV74" s="108"/>
      <c r="AW74" s="108"/>
      <c r="AX74" s="108"/>
      <c r="AY74" s="108"/>
      <c r="AZ74" s="108"/>
      <c r="BA74" s="108"/>
      <c r="BB74" s="108"/>
      <c r="BC74" s="108"/>
      <c r="BD74" s="108"/>
      <c r="BE74" s="108"/>
      <c r="BF74" s="108"/>
      <c r="BG74" s="108"/>
      <c r="BH74" s="108"/>
      <c r="BI74" s="108"/>
      <c r="BJ74" s="108"/>
      <c r="BK74" s="108"/>
      <c r="BL74" s="108"/>
      <c r="BM74" s="108"/>
      <c r="BN74" s="108"/>
      <c r="BO74" s="108"/>
      <c r="BP74" s="108"/>
      <c r="BQ74" s="108"/>
      <c r="BR74" s="108"/>
      <c r="BS74" s="108"/>
      <c r="BT74" s="108"/>
      <c r="BU74" s="108"/>
      <c r="BV74" s="108"/>
      <c r="BW74" s="108"/>
      <c r="BX74" s="108"/>
      <c r="BY74" s="108"/>
      <c r="BZ74" s="108"/>
      <c r="CA74" s="108"/>
      <c r="CB74" s="108"/>
      <c r="CC74" s="108"/>
      <c r="CD74" s="108"/>
      <c r="CE74" s="108"/>
      <c r="CF74" s="108"/>
      <c r="CG74" s="108"/>
      <c r="CH74" s="108"/>
      <c r="CI74" s="108"/>
      <c r="CJ74" s="108"/>
      <c r="CK74" s="108"/>
      <c r="CL74" s="108"/>
      <c r="CM74" s="108"/>
      <c r="CN74" s="108"/>
      <c r="CO74" s="108"/>
      <c r="CP74" s="108"/>
      <c r="CQ74" s="108"/>
      <c r="CR74" s="108"/>
      <c r="CS74" s="108"/>
      <c r="CT74" s="108"/>
      <c r="CU74" s="108"/>
    </row>
    <row r="75" spans="1:103" ht="54" customHeight="1" x14ac:dyDescent="0.25">
      <c r="A75" s="15" t="s">
        <v>94</v>
      </c>
      <c r="B75" s="109" t="s">
        <v>97</v>
      </c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  <c r="N75" s="109"/>
      <c r="O75" s="109"/>
      <c r="P75" s="109"/>
      <c r="Q75" s="109"/>
      <c r="R75" s="109"/>
      <c r="S75" s="109"/>
      <c r="T75" s="109"/>
      <c r="U75" s="109"/>
      <c r="V75" s="109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  <c r="BI75" s="109"/>
      <c r="BJ75" s="109"/>
      <c r="BK75" s="109"/>
      <c r="BL75" s="109"/>
      <c r="BM75" s="109"/>
      <c r="BN75" s="109"/>
      <c r="BO75" s="109"/>
      <c r="BP75" s="109"/>
      <c r="BQ75" s="109"/>
      <c r="BR75" s="109"/>
      <c r="BS75" s="109"/>
      <c r="BT75" s="109"/>
      <c r="BU75" s="109"/>
      <c r="BV75" s="109"/>
      <c r="BW75" s="109"/>
      <c r="BX75" s="109"/>
      <c r="BY75" s="109"/>
      <c r="BZ75" s="109"/>
      <c r="CA75" s="109"/>
      <c r="CB75" s="109"/>
      <c r="CC75" s="109"/>
      <c r="CD75" s="109"/>
      <c r="CE75" s="109"/>
      <c r="CF75" s="109"/>
      <c r="CG75" s="109"/>
      <c r="CH75" s="109"/>
      <c r="CI75" s="109"/>
      <c r="CJ75" s="109"/>
      <c r="CK75" s="109"/>
      <c r="CL75" s="109"/>
      <c r="CM75" s="109"/>
      <c r="CN75" s="109"/>
      <c r="CO75" s="109"/>
      <c r="CP75" s="109"/>
      <c r="CQ75" s="109"/>
      <c r="CR75" s="109"/>
      <c r="CS75" s="109"/>
    </row>
    <row r="76" spans="1:103" s="17" customFormat="1" x14ac:dyDescent="0.25">
      <c r="A76" s="16"/>
      <c r="B76" s="34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</row>
    <row r="109" spans="1:99" ht="42" customHeight="1" x14ac:dyDescent="0.25"/>
    <row r="110" spans="1:99" s="18" customFormat="1" ht="35.25" customHeight="1" thickBot="1" x14ac:dyDescent="0.3">
      <c r="A110" s="33" t="s">
        <v>95</v>
      </c>
      <c r="B110" s="108" t="s">
        <v>98</v>
      </c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  <c r="Y110" s="108"/>
      <c r="Z110" s="108"/>
      <c r="AA110" s="108"/>
      <c r="AB110" s="108"/>
      <c r="AC110" s="108"/>
      <c r="AD110" s="108"/>
      <c r="AE110" s="108"/>
      <c r="AF110" s="108"/>
      <c r="AG110" s="108"/>
      <c r="AH110" s="108"/>
      <c r="AI110" s="108"/>
      <c r="AJ110" s="108"/>
      <c r="AK110" s="108"/>
      <c r="AL110" s="108"/>
      <c r="AM110" s="108"/>
      <c r="AN110" s="108"/>
      <c r="AO110" s="108"/>
      <c r="AP110" s="108"/>
      <c r="AQ110" s="108"/>
      <c r="AR110" s="108"/>
      <c r="AS110" s="108"/>
      <c r="AT110" s="108"/>
      <c r="AU110" s="108"/>
      <c r="AV110" s="108"/>
      <c r="AW110" s="108"/>
      <c r="AX110" s="108"/>
      <c r="AY110" s="108"/>
      <c r="AZ110" s="108"/>
      <c r="BA110" s="108"/>
      <c r="BB110" s="108"/>
      <c r="BC110" s="108"/>
      <c r="BD110" s="108"/>
      <c r="BE110" s="108"/>
      <c r="BF110" s="108"/>
      <c r="BG110" s="108"/>
      <c r="BH110" s="108"/>
      <c r="BI110" s="108"/>
      <c r="BJ110" s="108"/>
      <c r="BK110" s="108"/>
      <c r="BL110" s="108"/>
      <c r="BM110" s="108"/>
      <c r="BN110" s="108"/>
      <c r="BO110" s="108"/>
      <c r="BP110" s="108"/>
      <c r="BQ110" s="108"/>
      <c r="BR110" s="108"/>
      <c r="BS110" s="108"/>
      <c r="BT110" s="108"/>
      <c r="BU110" s="108"/>
      <c r="BV110" s="108"/>
      <c r="BW110" s="108"/>
      <c r="BX110" s="108"/>
      <c r="BY110" s="108"/>
      <c r="BZ110" s="108"/>
      <c r="CA110" s="108"/>
      <c r="CB110" s="108"/>
      <c r="CC110" s="108"/>
      <c r="CD110" s="108"/>
      <c r="CE110" s="108"/>
      <c r="CF110" s="108"/>
      <c r="CG110" s="108"/>
      <c r="CH110" s="108"/>
      <c r="CI110" s="108"/>
      <c r="CJ110" s="108"/>
      <c r="CK110" s="108"/>
      <c r="CL110" s="108"/>
      <c r="CM110" s="108"/>
      <c r="CN110" s="108"/>
      <c r="CO110" s="108"/>
      <c r="CP110" s="108"/>
      <c r="CQ110" s="108"/>
      <c r="CR110" s="108"/>
      <c r="CS110" s="108"/>
      <c r="CT110" s="108"/>
      <c r="CU110" s="108"/>
    </row>
    <row r="111" spans="1:99" ht="35.25" customHeight="1" x14ac:dyDescent="0.25">
      <c r="B111" s="99" t="s">
        <v>252</v>
      </c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  <c r="AF111" s="100"/>
      <c r="AG111" s="100"/>
      <c r="AH111" s="100"/>
      <c r="AI111" s="100"/>
      <c r="AJ111" s="100"/>
      <c r="AK111" s="100"/>
      <c r="AL111" s="100"/>
      <c r="AM111" s="100"/>
      <c r="AN111" s="100"/>
      <c r="AO111" s="100"/>
      <c r="AP111" s="100"/>
      <c r="AQ111" s="100"/>
      <c r="AR111" s="100"/>
      <c r="AS111" s="100"/>
      <c r="AT111" s="100"/>
      <c r="AU111" s="100"/>
      <c r="AV111" s="100"/>
      <c r="AW111" s="100"/>
      <c r="AX111" s="100"/>
      <c r="AY111" s="100"/>
      <c r="AZ111" s="100"/>
      <c r="BA111" s="100"/>
      <c r="BB111" s="100"/>
      <c r="BC111" s="100"/>
      <c r="BD111" s="100"/>
      <c r="BE111" s="100"/>
      <c r="BF111" s="100"/>
      <c r="BG111" s="100"/>
      <c r="BH111" s="100"/>
      <c r="BI111" s="100"/>
      <c r="BJ111" s="100"/>
      <c r="BK111" s="100"/>
      <c r="BL111" s="100"/>
      <c r="BM111" s="100"/>
      <c r="BN111" s="100"/>
      <c r="BO111" s="100"/>
      <c r="BP111" s="100"/>
      <c r="BQ111" s="100"/>
      <c r="BR111" s="100"/>
      <c r="BS111" s="100"/>
      <c r="BT111" s="100"/>
      <c r="BU111" s="100"/>
      <c r="BV111" s="100"/>
      <c r="BW111" s="100"/>
      <c r="BX111" s="100"/>
      <c r="BY111" s="100"/>
      <c r="BZ111" s="100"/>
      <c r="CA111" s="100"/>
      <c r="CB111" s="100"/>
      <c r="CC111" s="100"/>
      <c r="CD111" s="100"/>
      <c r="CE111" s="100"/>
      <c r="CF111" s="100"/>
      <c r="CG111" s="100"/>
      <c r="CH111" s="100"/>
      <c r="CI111" s="100"/>
      <c r="CJ111" s="100"/>
      <c r="CK111" s="100"/>
      <c r="CL111" s="100"/>
      <c r="CM111" s="100"/>
      <c r="CN111" s="100"/>
      <c r="CO111" s="100"/>
      <c r="CP111" s="100"/>
      <c r="CQ111" s="100"/>
      <c r="CR111" s="100"/>
      <c r="CS111" s="100"/>
      <c r="CT111" s="100"/>
      <c r="CU111" s="101"/>
    </row>
    <row r="112" spans="1:99" ht="35.25" customHeight="1" x14ac:dyDescent="0.25">
      <c r="B112" s="102"/>
      <c r="C112" s="103"/>
      <c r="D112" s="103"/>
      <c r="E112" s="103"/>
      <c r="F112" s="103"/>
      <c r="G112" s="103"/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3"/>
      <c r="AH112" s="103"/>
      <c r="AI112" s="103"/>
      <c r="AJ112" s="103"/>
      <c r="AK112" s="103"/>
      <c r="AL112" s="103"/>
      <c r="AM112" s="103"/>
      <c r="AN112" s="103"/>
      <c r="AO112" s="103"/>
      <c r="AP112" s="103"/>
      <c r="AQ112" s="103"/>
      <c r="AR112" s="103"/>
      <c r="AS112" s="103"/>
      <c r="AT112" s="103"/>
      <c r="AU112" s="103"/>
      <c r="AV112" s="103"/>
      <c r="AW112" s="103"/>
      <c r="AX112" s="103"/>
      <c r="AY112" s="103"/>
      <c r="AZ112" s="103"/>
      <c r="BA112" s="103"/>
      <c r="BB112" s="103"/>
      <c r="BC112" s="103"/>
      <c r="BD112" s="103"/>
      <c r="BE112" s="103"/>
      <c r="BF112" s="103"/>
      <c r="BG112" s="103"/>
      <c r="BH112" s="103"/>
      <c r="BI112" s="103"/>
      <c r="BJ112" s="103"/>
      <c r="BK112" s="103"/>
      <c r="BL112" s="103"/>
      <c r="BM112" s="103"/>
      <c r="BN112" s="103"/>
      <c r="BO112" s="103"/>
      <c r="BP112" s="103"/>
      <c r="BQ112" s="103"/>
      <c r="BR112" s="103"/>
      <c r="BS112" s="103"/>
      <c r="BT112" s="103"/>
      <c r="BU112" s="103"/>
      <c r="BV112" s="103"/>
      <c r="BW112" s="103"/>
      <c r="BX112" s="103"/>
      <c r="BY112" s="103"/>
      <c r="BZ112" s="103"/>
      <c r="CA112" s="103"/>
      <c r="CB112" s="103"/>
      <c r="CC112" s="103"/>
      <c r="CD112" s="103"/>
      <c r="CE112" s="103"/>
      <c r="CF112" s="103"/>
      <c r="CG112" s="103"/>
      <c r="CH112" s="103"/>
      <c r="CI112" s="103"/>
      <c r="CJ112" s="103"/>
      <c r="CK112" s="103"/>
      <c r="CL112" s="103"/>
      <c r="CM112" s="103"/>
      <c r="CN112" s="103"/>
      <c r="CO112" s="103"/>
      <c r="CP112" s="103"/>
      <c r="CQ112" s="103"/>
      <c r="CR112" s="103"/>
      <c r="CS112" s="103"/>
      <c r="CT112" s="103"/>
      <c r="CU112" s="104"/>
    </row>
    <row r="113" spans="2:99" ht="37.5" customHeight="1" thickBot="1" x14ac:dyDescent="0.3">
      <c r="B113" s="105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  <c r="AY113" s="106"/>
      <c r="AZ113" s="106"/>
      <c r="BA113" s="106"/>
      <c r="BB113" s="106"/>
      <c r="BC113" s="106"/>
      <c r="BD113" s="106"/>
      <c r="BE113" s="106"/>
      <c r="BF113" s="106"/>
      <c r="BG113" s="106"/>
      <c r="BH113" s="106"/>
      <c r="BI113" s="106"/>
      <c r="BJ113" s="106"/>
      <c r="BK113" s="106"/>
      <c r="BL113" s="106"/>
      <c r="BM113" s="106"/>
      <c r="BN113" s="106"/>
      <c r="BO113" s="106"/>
      <c r="BP113" s="106"/>
      <c r="BQ113" s="106"/>
      <c r="BR113" s="106"/>
      <c r="BS113" s="106"/>
      <c r="BT113" s="106"/>
      <c r="BU113" s="106"/>
      <c r="BV113" s="106"/>
      <c r="BW113" s="106"/>
      <c r="BX113" s="106"/>
      <c r="BY113" s="106"/>
      <c r="BZ113" s="106"/>
      <c r="CA113" s="106"/>
      <c r="CB113" s="106"/>
      <c r="CC113" s="106"/>
      <c r="CD113" s="106"/>
      <c r="CE113" s="106"/>
      <c r="CF113" s="106"/>
      <c r="CG113" s="106"/>
      <c r="CH113" s="106"/>
      <c r="CI113" s="106"/>
      <c r="CJ113" s="106"/>
      <c r="CK113" s="106"/>
      <c r="CL113" s="106"/>
      <c r="CM113" s="106"/>
      <c r="CN113" s="106"/>
      <c r="CO113" s="106"/>
      <c r="CP113" s="106"/>
      <c r="CQ113" s="106"/>
      <c r="CR113" s="106"/>
      <c r="CS113" s="106"/>
      <c r="CT113" s="106"/>
      <c r="CU113" s="107"/>
    </row>
  </sheetData>
  <mergeCells count="270">
    <mergeCell ref="A1:BF1"/>
    <mergeCell ref="B4:Y4"/>
    <mergeCell ref="Z4:BF4"/>
    <mergeCell ref="B5:Y5"/>
    <mergeCell ref="Z5:BF5"/>
    <mergeCell ref="B6:Y6"/>
    <mergeCell ref="Z6:BF6"/>
    <mergeCell ref="B13:Y13"/>
    <mergeCell ref="Z13:BF13"/>
    <mergeCell ref="B14:Y14"/>
    <mergeCell ref="Z14:BF14"/>
    <mergeCell ref="B15:Y15"/>
    <mergeCell ref="Z15:BF15"/>
    <mergeCell ref="B7:Y7"/>
    <mergeCell ref="Z7:BF7"/>
    <mergeCell ref="B11:Y11"/>
    <mergeCell ref="Z11:BF11"/>
    <mergeCell ref="B12:Y12"/>
    <mergeCell ref="Z12:BF12"/>
    <mergeCell ref="B8:Y8"/>
    <mergeCell ref="Z8:BF8"/>
    <mergeCell ref="AD22:AJ22"/>
    <mergeCell ref="AK22:AQ22"/>
    <mergeCell ref="AR22:AX22"/>
    <mergeCell ref="AY22:BE22"/>
    <mergeCell ref="B19:F22"/>
    <mergeCell ref="G19:AC22"/>
    <mergeCell ref="AD19:AQ21"/>
    <mergeCell ref="AR19:BE21"/>
    <mergeCell ref="BF19:BL22"/>
    <mergeCell ref="BF29:BL29"/>
    <mergeCell ref="B26:F26"/>
    <mergeCell ref="G26:AC26"/>
    <mergeCell ref="AD26:AJ26"/>
    <mergeCell ref="AK26:AQ26"/>
    <mergeCell ref="AR26:AX26"/>
    <mergeCell ref="AY26:BE26"/>
    <mergeCell ref="BF26:BL26"/>
    <mergeCell ref="B25:F25"/>
    <mergeCell ref="G25:AC25"/>
    <mergeCell ref="AD25:AJ25"/>
    <mergeCell ref="AK25:AQ25"/>
    <mergeCell ref="AR25:AX25"/>
    <mergeCell ref="B24:F24"/>
    <mergeCell ref="G24:AC24"/>
    <mergeCell ref="AD24:AJ24"/>
    <mergeCell ref="AK24:AQ24"/>
    <mergeCell ref="AR24:AX24"/>
    <mergeCell ref="AY24:BE24"/>
    <mergeCell ref="B29:AC29"/>
    <mergeCell ref="AD29:AQ29"/>
    <mergeCell ref="AR29:AX29"/>
    <mergeCell ref="AY29:BE29"/>
    <mergeCell ref="B32:F34"/>
    <mergeCell ref="G32:Y34"/>
    <mergeCell ref="Z32:BM32"/>
    <mergeCell ref="BN32:CQ33"/>
    <mergeCell ref="Z33:AS33"/>
    <mergeCell ref="AT33:BM33"/>
    <mergeCell ref="Z34:AI34"/>
    <mergeCell ref="AJ34:AS34"/>
    <mergeCell ref="AT34:BC34"/>
    <mergeCell ref="BD34:BM34"/>
    <mergeCell ref="BN34:BW34"/>
    <mergeCell ref="BX34:CG34"/>
    <mergeCell ref="CH34:CQ34"/>
    <mergeCell ref="B35:F35"/>
    <mergeCell ref="G35:Y35"/>
    <mergeCell ref="Z35:AI35"/>
    <mergeCell ref="AJ35:AS35"/>
    <mergeCell ref="AT35:BC35"/>
    <mergeCell ref="BD35:BM35"/>
    <mergeCell ref="BN35:BW35"/>
    <mergeCell ref="BX35:CG35"/>
    <mergeCell ref="CH35:CQ35"/>
    <mergeCell ref="B36:F36"/>
    <mergeCell ref="G36:Y36"/>
    <mergeCell ref="Z36:AI36"/>
    <mergeCell ref="AJ36:AS36"/>
    <mergeCell ref="AT36:BC36"/>
    <mergeCell ref="BD36:BM36"/>
    <mergeCell ref="BN36:BW39"/>
    <mergeCell ref="BX36:CG39"/>
    <mergeCell ref="CH36:CQ39"/>
    <mergeCell ref="B37:F37"/>
    <mergeCell ref="G37:Y37"/>
    <mergeCell ref="Z37:AI37"/>
    <mergeCell ref="AJ37:AS37"/>
    <mergeCell ref="AT37:BC37"/>
    <mergeCell ref="BD37:BM37"/>
    <mergeCell ref="B38:F38"/>
    <mergeCell ref="B39:F39"/>
    <mergeCell ref="G39:Y39"/>
    <mergeCell ref="Z39:AI39"/>
    <mergeCell ref="AJ39:AS39"/>
    <mergeCell ref="AT39:BC39"/>
    <mergeCell ref="BD39:BM39"/>
    <mergeCell ref="G38:Y38"/>
    <mergeCell ref="Z38:AI38"/>
    <mergeCell ref="AJ38:AS38"/>
    <mergeCell ref="AT38:BC38"/>
    <mergeCell ref="BD38:BM38"/>
    <mergeCell ref="B42:CU42"/>
    <mergeCell ref="B47:AS47"/>
    <mergeCell ref="K50:O50"/>
    <mergeCell ref="P50:T50"/>
    <mergeCell ref="U50:Y50"/>
    <mergeCell ref="Z50:AD50"/>
    <mergeCell ref="U49:Y49"/>
    <mergeCell ref="Z49:AD49"/>
    <mergeCell ref="AE49:AI49"/>
    <mergeCell ref="B48:J49"/>
    <mergeCell ref="K48:O49"/>
    <mergeCell ref="P48:Y48"/>
    <mergeCell ref="Z48:AI48"/>
    <mergeCell ref="AJ48:AS48"/>
    <mergeCell ref="P49:T49"/>
    <mergeCell ref="AJ49:AN49"/>
    <mergeCell ref="AO49:AS49"/>
    <mergeCell ref="AJ50:AN50"/>
    <mergeCell ref="AO50:AS50"/>
    <mergeCell ref="B51:J51"/>
    <mergeCell ref="K51:O51"/>
    <mergeCell ref="P51:T51"/>
    <mergeCell ref="U51:Y51"/>
    <mergeCell ref="Z51:AD51"/>
    <mergeCell ref="AE51:AI51"/>
    <mergeCell ref="AE50:AI50"/>
    <mergeCell ref="AO51:AS51"/>
    <mergeCell ref="AJ51:AN51"/>
    <mergeCell ref="B50:J50"/>
    <mergeCell ref="AJ52:AN52"/>
    <mergeCell ref="AO52:AS52"/>
    <mergeCell ref="B53:J53"/>
    <mergeCell ref="K53:O53"/>
    <mergeCell ref="P53:T53"/>
    <mergeCell ref="U53:Y53"/>
    <mergeCell ref="Z53:AD53"/>
    <mergeCell ref="B52:J52"/>
    <mergeCell ref="K52:O52"/>
    <mergeCell ref="P52:T52"/>
    <mergeCell ref="U52:Y52"/>
    <mergeCell ref="Z52:AD52"/>
    <mergeCell ref="AE52:AI52"/>
    <mergeCell ref="BT61:CF63"/>
    <mergeCell ref="CG61:CS63"/>
    <mergeCell ref="AD62:AQ62"/>
    <mergeCell ref="AR62:BE62"/>
    <mergeCell ref="AD63:AJ63"/>
    <mergeCell ref="AK63:AQ63"/>
    <mergeCell ref="AR63:AX63"/>
    <mergeCell ref="AY63:BE63"/>
    <mergeCell ref="AJ53:AN53"/>
    <mergeCell ref="AO53:AS53"/>
    <mergeCell ref="B57:CU57"/>
    <mergeCell ref="B58:CU58"/>
    <mergeCell ref="B61:G63"/>
    <mergeCell ref="H61:AC63"/>
    <mergeCell ref="AD61:BE61"/>
    <mergeCell ref="BF61:BL63"/>
    <mergeCell ref="BM61:BS63"/>
    <mergeCell ref="AE53:AI53"/>
    <mergeCell ref="BF64:BL64"/>
    <mergeCell ref="BM64:BS64"/>
    <mergeCell ref="BT64:CF64"/>
    <mergeCell ref="CG64:CS64"/>
    <mergeCell ref="B65:G65"/>
    <mergeCell ref="H65:AC65"/>
    <mergeCell ref="AD65:AJ65"/>
    <mergeCell ref="AK65:AQ65"/>
    <mergeCell ref="AR65:AX65"/>
    <mergeCell ref="AY65:BE65"/>
    <mergeCell ref="B64:G64"/>
    <mergeCell ref="H64:AC64"/>
    <mergeCell ref="AD64:AJ64"/>
    <mergeCell ref="AK64:AQ64"/>
    <mergeCell ref="AR64:AX64"/>
    <mergeCell ref="AY64:BE64"/>
    <mergeCell ref="BF65:BL65"/>
    <mergeCell ref="BM65:BS65"/>
    <mergeCell ref="BT65:CF65"/>
    <mergeCell ref="CG65:CS65"/>
    <mergeCell ref="CG66:CS66"/>
    <mergeCell ref="B67:G67"/>
    <mergeCell ref="H67:AC67"/>
    <mergeCell ref="AD67:AJ67"/>
    <mergeCell ref="AK67:AQ67"/>
    <mergeCell ref="AR67:AX67"/>
    <mergeCell ref="AY67:BE67"/>
    <mergeCell ref="BF67:BL67"/>
    <mergeCell ref="BM67:BS67"/>
    <mergeCell ref="BT67:CF67"/>
    <mergeCell ref="CG67:CS67"/>
    <mergeCell ref="B66:G66"/>
    <mergeCell ref="H66:AC66"/>
    <mergeCell ref="AD66:AJ66"/>
    <mergeCell ref="AK66:AQ66"/>
    <mergeCell ref="AR66:AX66"/>
    <mergeCell ref="AY66:BE66"/>
    <mergeCell ref="BF66:BL66"/>
    <mergeCell ref="BM66:BS66"/>
    <mergeCell ref="BT66:CF66"/>
    <mergeCell ref="CG68:CS68"/>
    <mergeCell ref="B69:G69"/>
    <mergeCell ref="H69:AC69"/>
    <mergeCell ref="AD69:AJ69"/>
    <mergeCell ref="AK69:AQ69"/>
    <mergeCell ref="AR69:AX69"/>
    <mergeCell ref="AY69:BE69"/>
    <mergeCell ref="BF69:BL69"/>
    <mergeCell ref="BM69:BS69"/>
    <mergeCell ref="BT69:CF69"/>
    <mergeCell ref="CG69:CS69"/>
    <mergeCell ref="B68:G68"/>
    <mergeCell ref="H68:AC68"/>
    <mergeCell ref="AD68:AJ68"/>
    <mergeCell ref="AK68:AQ68"/>
    <mergeCell ref="AR68:AX68"/>
    <mergeCell ref="AY68:BE68"/>
    <mergeCell ref="BF68:BL68"/>
    <mergeCell ref="BM68:BS68"/>
    <mergeCell ref="BT68:CF68"/>
    <mergeCell ref="B70:G70"/>
    <mergeCell ref="H70:AC70"/>
    <mergeCell ref="AD70:AJ70"/>
    <mergeCell ref="AK70:AQ70"/>
    <mergeCell ref="AR70:AX70"/>
    <mergeCell ref="AY70:BE70"/>
    <mergeCell ref="B110:CU110"/>
    <mergeCell ref="B111:CU113"/>
    <mergeCell ref="BF71:BL71"/>
    <mergeCell ref="BM71:BS71"/>
    <mergeCell ref="BT71:CF71"/>
    <mergeCell ref="CG71:CS71"/>
    <mergeCell ref="B74:CU74"/>
    <mergeCell ref="B75:CS75"/>
    <mergeCell ref="BF70:BL70"/>
    <mergeCell ref="BM70:BS70"/>
    <mergeCell ref="BT70:CF70"/>
    <mergeCell ref="CG70:CS70"/>
    <mergeCell ref="B71:G71"/>
    <mergeCell ref="H71:AC71"/>
    <mergeCell ref="AD71:AJ71"/>
    <mergeCell ref="AK71:AQ71"/>
    <mergeCell ref="AR71:AX71"/>
    <mergeCell ref="AY71:BE71"/>
    <mergeCell ref="B23:F23"/>
    <mergeCell ref="G23:AC23"/>
    <mergeCell ref="AD23:AJ23"/>
    <mergeCell ref="AK23:AQ23"/>
    <mergeCell ref="AR23:AX23"/>
    <mergeCell ref="AY23:BE23"/>
    <mergeCell ref="BF23:BL23"/>
    <mergeCell ref="B28:F28"/>
    <mergeCell ref="G28:AC28"/>
    <mergeCell ref="AD28:AJ28"/>
    <mergeCell ref="AK28:AQ28"/>
    <mergeCell ref="AR28:AX28"/>
    <mergeCell ref="AY28:BE28"/>
    <mergeCell ref="BF28:BL28"/>
    <mergeCell ref="AY25:BE25"/>
    <mergeCell ref="BF25:BL25"/>
    <mergeCell ref="B27:F27"/>
    <mergeCell ref="G27:AC27"/>
    <mergeCell ref="AD27:AJ27"/>
    <mergeCell ref="AK27:AQ27"/>
    <mergeCell ref="AR27:AX27"/>
    <mergeCell ref="AY27:BE27"/>
    <mergeCell ref="BF27:BL27"/>
    <mergeCell ref="BF24:BL2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K_НЭСКО-ХМАО-01</vt:lpstr>
      <vt:lpstr>K_НЭСКО-ХМАО-02</vt:lpstr>
      <vt:lpstr>K_НЭСКО-ХМАО-03</vt:lpstr>
      <vt:lpstr>K_НЭСКО-ХМАО-04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2024-07-24T05:46:34Z</dcterms:modified>
</cp:coreProperties>
</file>